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python.xml" ContentType="application/vnd.ms-excel.pyth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BERGAME\Ville-FLC\COMMUN_GENERAL\Infos\Reservations\GESTION DU MATERIEL\2025\"/>
    </mc:Choice>
  </mc:AlternateContent>
  <xr:revisionPtr revIDLastSave="0" documentId="13_ncr:1_{2C33E78C-66A7-49D3-ADDA-2F040F2150DA}" xr6:coauthVersionLast="47" xr6:coauthVersionMax="47" xr10:uidLastSave="{00000000-0000-0000-0000-000000000000}"/>
  <bookViews>
    <workbookView xWindow="-120" yWindow="-120" windowWidth="29040" windowHeight="15840" xr2:uid="{B1F4AE55-28DD-4546-A603-694745F65CB8}"/>
  </bookViews>
  <sheets>
    <sheet name="matériel association " sheetId="1" r:id="rId1"/>
    <sheet name="Feuil2" sheetId="2" r:id="rId2"/>
  </sheets>
  <definedNames>
    <definedName name="_xlnm.Print_Area" localSheetId="0">'matériel association '!$A$1:$K$51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H27" i="1"/>
  <c r="I28" i="1"/>
  <c r="G23" i="1" s="1"/>
  <c r="J21" i="1"/>
  <c r="J22" i="1"/>
  <c r="K36" i="1"/>
  <c r="K34" i="1"/>
  <c r="J36" i="1"/>
  <c r="J34" i="1"/>
  <c r="K19" i="1"/>
  <c r="J19" i="1"/>
  <c r="K12" i="1"/>
  <c r="J12" i="1"/>
  <c r="K14" i="1"/>
  <c r="K15" i="1"/>
  <c r="K16" i="1"/>
  <c r="K17" i="1"/>
  <c r="K18" i="1"/>
  <c r="K20" i="1"/>
  <c r="K21" i="1"/>
  <c r="K22" i="1"/>
  <c r="J14" i="1"/>
  <c r="J15" i="1"/>
  <c r="J16" i="1"/>
  <c r="J17" i="1"/>
  <c r="J18" i="1"/>
  <c r="J20" i="1"/>
  <c r="K13" i="1"/>
  <c r="J13" i="1"/>
  <c r="J35" i="1" l="1"/>
  <c r="J33" i="1"/>
  <c r="K35" i="1"/>
  <c r="J28" i="1"/>
  <c r="J32" i="1"/>
  <c r="K32" i="1"/>
  <c r="K33" i="1"/>
  <c r="H24" i="1"/>
  <c r="G24" i="1"/>
  <c r="J30" i="1" s="1"/>
  <c r="K28" i="1"/>
  <c r="H23" i="1"/>
  <c r="K30" i="1" l="1"/>
  <c r="K29" i="1" s="1"/>
  <c r="J29" i="1"/>
  <c r="K37" i="1" l="1"/>
  <c r="K46" i="1" s="1"/>
  <c r="J37" i="1"/>
  <c r="J46" i="1" s="1"/>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<sst xmlns="http://schemas.openxmlformats.org/spreadsheetml/2006/main" count="126" uniqueCount="94">
  <si>
    <t xml:space="preserve">Service Vie Associative </t>
  </si>
  <si>
    <t>ASSOCIATION</t>
  </si>
  <si>
    <t xml:space="preserve">Nbre de personnes attendues </t>
  </si>
  <si>
    <t xml:space="preserve">Date </t>
  </si>
  <si>
    <t>Adresse de facturation</t>
  </si>
  <si>
    <t>Courriel</t>
  </si>
  <si>
    <t xml:space="preserve">Personne à contacter </t>
  </si>
  <si>
    <t>Téléphone</t>
  </si>
  <si>
    <t xml:space="preserve">MATÉRIEL LIVRÉ </t>
  </si>
  <si>
    <t>Montant estimé avant validation</t>
  </si>
  <si>
    <t>Montant réel facturé</t>
  </si>
  <si>
    <t>Nbre</t>
  </si>
  <si>
    <t>Unité</t>
  </si>
  <si>
    <t>tables (+ 2 bancs par table)</t>
  </si>
  <si>
    <t xml:space="preserve">Table de 2 ml avec tréteaux </t>
  </si>
  <si>
    <t xml:space="preserve">- friterie / Cuisine                    </t>
  </si>
  <si>
    <t>Grille exposition (environ 1m x 2m)</t>
  </si>
  <si>
    <t>Grilles d'exposition</t>
  </si>
  <si>
    <t xml:space="preserve">Avec côtés </t>
  </si>
  <si>
    <t xml:space="preserve">sans côtés </t>
  </si>
  <si>
    <t xml:space="preserve">MATÉRIEL ÉLECTRIQUE </t>
  </si>
  <si>
    <t>rallonges</t>
  </si>
  <si>
    <t>Armoire électrique (5 PC 220 et 1 PC 380)</t>
  </si>
  <si>
    <t>armoires</t>
  </si>
  <si>
    <t>Mesures relatives : circulation / stationnement</t>
  </si>
  <si>
    <t>Demande à adresser à Monsieur le Maire</t>
  </si>
  <si>
    <t>Demande d'affichage et fléchage</t>
  </si>
  <si>
    <t>Sonorisation sur la voie publique</t>
  </si>
  <si>
    <t>Ouverture de débit de boissons</t>
  </si>
  <si>
    <t>Demande à adresser à la Police Municipale</t>
  </si>
  <si>
    <t>Un titre de recettes vous sera adressé par le Trésor Public – 4 Place Marcel Henri 85200 FONTENAY-LE-COMTE</t>
  </si>
  <si>
    <t>Les informations personnelles portées sur ce formulaire sont enregistrées dans un fichier informatisé par le service Vie Associative afin de gérer votre dossier et ce conformément à la loi informatique et libertés (loi n°78.17 du 06/01/1978) et au règlement général à la protection des données (règlement UE 2016/679 du 25/05/2018) dans le cadre de sa mission d’intérêt public. Vos données personnelles sont conservées par le service habilité selon les règles de prescriptions applicables ou jusqu’à votre désinscription auprès des services de la mairie. Vous pouvez faire valoir vos droits d'accès, d'effacement, de rectification, d'opposition, de limitation ou de portabilité en contactant le service Vie Associative.</t>
  </si>
  <si>
    <t>NBRE TABLES</t>
  </si>
  <si>
    <t>Barrière de police - 2 m</t>
  </si>
  <si>
    <t>chaises</t>
  </si>
  <si>
    <t>tables</t>
  </si>
  <si>
    <t>grilles</t>
  </si>
  <si>
    <t>barrières</t>
  </si>
  <si>
    <t>podiums</t>
  </si>
  <si>
    <t>stands</t>
  </si>
  <si>
    <t>pro-tentes</t>
  </si>
  <si>
    <t>moquettes</t>
  </si>
  <si>
    <t>podium</t>
  </si>
  <si>
    <t xml:space="preserve">-Evènement EN EXTERIEUR (sportif, fêtes, festivals…)                      </t>
  </si>
  <si>
    <t>ALIMENTATION EN EAU (si réseau à - de 50 m)</t>
  </si>
  <si>
    <t>Chalets</t>
  </si>
  <si>
    <t>Jour(s)</t>
  </si>
  <si>
    <t xml:space="preserve">PRIX UNITAIRE </t>
  </si>
  <si>
    <t>Chaise</t>
  </si>
  <si>
    <t xml:space="preserve">FLC </t>
  </si>
  <si>
    <t>HORS FLC</t>
  </si>
  <si>
    <t>Mange-debout en bois</t>
  </si>
  <si>
    <t>mange-debout</t>
  </si>
  <si>
    <t>Lieu :</t>
  </si>
  <si>
    <t xml:space="preserve">Podium à ciseaux (Samia) -  2 m x 1 m
 pour évènement en intérieur : compléter la case MOQUETTES </t>
  </si>
  <si>
    <t>Aucun ajout à la liste de matériel ci-dessus ne sera pris en compte
La Ville se réserve la priorité sur les réservations  du matériel en cas de manifestations imprévues
Pour des raisons de sécurité, le montage de structures bâchées ne sera pas réalisé en cas de météo défavorable (vent fort, etc..)</t>
  </si>
  <si>
    <t xml:space="preserve">
Quantité souhaitée
</t>
  </si>
  <si>
    <t xml:space="preserve">COÛT TOTAL FACTURÉ </t>
  </si>
  <si>
    <t>SOUS-TOTAL MATERIEL LIVRÉ + 1 FORFAIT LIVRAISON</t>
  </si>
  <si>
    <t>Associations non fontenaisiennes, administrations, établissements publics ou privés, entreprises, comités d'entreprises, autres organismes</t>
  </si>
  <si>
    <t>uniquement forfait livraison</t>
  </si>
  <si>
    <t>SOUS-TOTAL MATERIEL LIVRÉ ET MONTÉ (inclus forfaits livraisons)</t>
  </si>
  <si>
    <r>
      <rPr>
        <b/>
        <sz val="16"/>
        <color rgb="FFFF0000"/>
        <rFont val="Aptos Narrow"/>
        <family val="2"/>
        <scheme val="minor"/>
      </rPr>
      <t>Adjoint référent : Philippe MIGNET</t>
    </r>
    <r>
      <rPr>
        <b/>
        <u/>
        <sz val="16"/>
        <color rgb="FFFF0000"/>
        <rFont val="Aptos Narrow"/>
        <family val="2"/>
        <scheme val="minor"/>
      </rPr>
      <t xml:space="preserve">
</t>
    </r>
    <r>
      <rPr>
        <b/>
        <sz val="16"/>
        <color rgb="FFFF0000"/>
        <rFont val="Aptos Narrow"/>
        <family val="2"/>
        <scheme val="minor"/>
      </rPr>
      <t>Renvoi OBLIGATOIRE au format EXCEL</t>
    </r>
  </si>
  <si>
    <r>
      <t xml:space="preserve">Lieu de la manifestation 
</t>
    </r>
    <r>
      <rPr>
        <b/>
        <sz val="13"/>
        <color rgb="FFFF0000"/>
        <rFont val="Aptos Narrow"/>
        <family val="2"/>
        <scheme val="minor"/>
      </rPr>
      <t>mettre une croix dans case FLC pour manifestation sur Fontenay-le-Comte sinon HORS FONTENAY-LE-COMTE</t>
    </r>
  </si>
  <si>
    <t>Pro-tente 3m x 3m 
(interdiction de cuisiner / friture)</t>
  </si>
  <si>
    <r>
      <t>Moquettes 2m x 1m (</t>
    </r>
    <r>
      <rPr>
        <b/>
        <i/>
        <u/>
        <sz val="14"/>
        <rFont val="Calibri"/>
        <family val="2"/>
      </rPr>
      <t>en intérieur seulement</t>
    </r>
    <r>
      <rPr>
        <b/>
        <i/>
        <sz val="14"/>
        <rFont val="Calibri"/>
        <family val="2"/>
      </rPr>
      <t>)</t>
    </r>
  </si>
  <si>
    <r>
      <t>Rallonge électrique</t>
    </r>
    <r>
      <rPr>
        <b/>
        <i/>
        <sz val="13"/>
        <rFont val="Aptos Narrow"/>
        <family val="2"/>
        <scheme val="minor"/>
      </rPr>
      <t xml:space="preserve"> </t>
    </r>
    <r>
      <rPr>
        <b/>
        <i/>
        <sz val="12"/>
        <rFont val="Aptos Narrow"/>
        <family val="2"/>
        <scheme val="minor"/>
      </rPr>
      <t>(si demande matériel uniquement pour rallonges : gratuit)</t>
    </r>
  </si>
  <si>
    <r>
      <t>Chalet en bois</t>
    </r>
    <r>
      <rPr>
        <b/>
        <i/>
        <u/>
        <sz val="13"/>
        <rFont val="Aptos Narrow"/>
        <family val="2"/>
        <scheme val="minor"/>
      </rPr>
      <t xml:space="preserve"> (réservé aus associations et collectivités</t>
    </r>
    <r>
      <rPr>
        <b/>
        <i/>
        <sz val="13"/>
        <rFont val="Aptos Narrow"/>
        <family val="2"/>
        <scheme val="minor"/>
      </rPr>
      <t>)</t>
    </r>
    <r>
      <rPr>
        <b/>
        <i/>
        <sz val="14"/>
        <rFont val="Aptos Narrow"/>
        <family val="2"/>
        <scheme val="minor"/>
      </rPr>
      <t xml:space="preserve">
Forfait 1 semaine</t>
    </r>
  </si>
  <si>
    <r>
      <t>Chalet en bois pliant</t>
    </r>
    <r>
      <rPr>
        <b/>
        <i/>
        <u/>
        <sz val="13"/>
        <rFont val="Aptos Narrow"/>
        <family val="2"/>
        <scheme val="minor"/>
      </rPr>
      <t xml:space="preserve"> (matériel réservé aus associations et collectivités)</t>
    </r>
    <r>
      <rPr>
        <b/>
        <i/>
        <sz val="14"/>
        <rFont val="Aptos Narrow"/>
        <family val="2"/>
        <scheme val="minor"/>
      </rPr>
      <t xml:space="preserve">
Forfait 1 semaine</t>
    </r>
  </si>
  <si>
    <r>
      <t xml:space="preserve">Chalet en bois pliant </t>
    </r>
    <r>
      <rPr>
        <b/>
        <i/>
        <u/>
        <sz val="13"/>
        <rFont val="Aptos Narrow"/>
        <family val="2"/>
        <scheme val="minor"/>
      </rPr>
      <t>( réservé aus associations et collectivités)</t>
    </r>
    <r>
      <rPr>
        <b/>
        <i/>
        <sz val="14"/>
        <rFont val="Aptos Narrow"/>
        <family val="2"/>
        <scheme val="minor"/>
      </rPr>
      <t xml:space="preserve">
tarif journalier au-delà d'une semaine</t>
    </r>
  </si>
  <si>
    <r>
      <t xml:space="preserve">Chalet en bois </t>
    </r>
    <r>
      <rPr>
        <b/>
        <i/>
        <u/>
        <sz val="13"/>
        <rFont val="Aptos Narrow"/>
        <family val="2"/>
        <scheme val="minor"/>
      </rPr>
      <t>( réservé aus associations et collectivités)</t>
    </r>
    <r>
      <rPr>
        <b/>
        <i/>
        <sz val="14"/>
        <rFont val="Aptos Narrow"/>
        <family val="2"/>
        <scheme val="minor"/>
      </rPr>
      <t xml:space="preserve">
tarif journalier au-delà d'une semaine</t>
    </r>
  </si>
  <si>
    <r>
      <rPr>
        <b/>
        <sz val="14"/>
        <rFont val="Aptos Narrow"/>
        <family val="2"/>
        <scheme val="minor"/>
      </rPr>
      <t xml:space="preserve">1744 € </t>
    </r>
    <r>
      <rPr>
        <b/>
        <sz val="10"/>
        <rFont val="Aptos Narrow"/>
        <family val="2"/>
        <scheme val="minor"/>
      </rPr>
      <t xml:space="preserve">
x nbre podiums + forfait livraison x nbre podiums</t>
    </r>
  </si>
  <si>
    <r>
      <rPr>
        <b/>
        <sz val="14"/>
        <rFont val="Aptos Narrow"/>
        <family val="2"/>
        <scheme val="minor"/>
      </rPr>
      <t xml:space="preserve">150 € </t>
    </r>
    <r>
      <rPr>
        <b/>
        <sz val="10"/>
        <rFont val="Aptos Narrow"/>
        <family val="2"/>
        <scheme val="minor"/>
      </rPr>
      <t xml:space="preserve">
x nbre chalets+ forfait livraison x nbre chalets</t>
    </r>
  </si>
  <si>
    <r>
      <rPr>
        <b/>
        <sz val="14"/>
        <rFont val="Aptos Narrow"/>
        <family val="2"/>
        <scheme val="minor"/>
      </rPr>
      <t xml:space="preserve">28 € </t>
    </r>
    <r>
      <rPr>
        <b/>
        <sz val="12"/>
        <rFont val="Aptos Narrow"/>
        <family val="2"/>
        <scheme val="minor"/>
      </rPr>
      <t xml:space="preserve">
</t>
    </r>
    <r>
      <rPr>
        <b/>
        <sz val="10"/>
        <rFont val="Aptos Narrow"/>
        <family val="2"/>
        <scheme val="minor"/>
      </rPr>
      <t>par jour</t>
    </r>
  </si>
  <si>
    <r>
      <rPr>
        <b/>
        <sz val="14"/>
        <rFont val="Aptos Narrow"/>
        <family val="2"/>
        <scheme val="minor"/>
      </rPr>
      <t xml:space="preserve">300 € </t>
    </r>
    <r>
      <rPr>
        <b/>
        <sz val="10"/>
        <rFont val="Aptos Narrow"/>
        <family val="2"/>
        <scheme val="minor"/>
      </rPr>
      <t xml:space="preserve">
x nbre chalets+ forfait livraison x nbre chalets</t>
    </r>
  </si>
  <si>
    <r>
      <rPr>
        <b/>
        <sz val="14"/>
        <rFont val="Aptos Narrow"/>
        <family val="2"/>
        <scheme val="minor"/>
      </rPr>
      <t xml:space="preserve">50 € </t>
    </r>
    <r>
      <rPr>
        <b/>
        <sz val="12"/>
        <rFont val="Aptos Narrow"/>
        <family val="2"/>
        <scheme val="minor"/>
      </rPr>
      <t xml:space="preserve">
</t>
    </r>
    <r>
      <rPr>
        <b/>
        <sz val="10"/>
        <rFont val="Aptos Narrow"/>
        <family val="2"/>
        <scheme val="minor"/>
      </rPr>
      <t>par jour</t>
    </r>
  </si>
  <si>
    <t xml:space="preserve">    Date et signature :</t>
  </si>
  <si>
    <r>
      <t xml:space="preserve">MATERIEL LIVRÉ ET MONTÉ : </t>
    </r>
    <r>
      <rPr>
        <b/>
        <sz val="16"/>
        <color rgb="FFFFFF00"/>
        <rFont val="Aptos Narrow"/>
        <family val="2"/>
        <scheme val="minor"/>
      </rPr>
      <t>Fournir un plan d'implantation des structures (préciser sur le plan, le lieu de dépôt du matériel)</t>
    </r>
  </si>
  <si>
    <t>PRECISION A APPORTER / AUTRE DEMANDE =&gt;</t>
  </si>
  <si>
    <t>LIVRAISON SUR FLC : 72 € / LIVRAISON HORS FLC 100 €
livraison par le Centre technique Municipal*</t>
  </si>
  <si>
    <r>
      <rPr>
        <b/>
        <sz val="18"/>
        <color rgb="FFFFFFFF"/>
        <rFont val="Aptos Narrow"/>
        <family val="2"/>
        <scheme val="minor"/>
      </rPr>
      <t xml:space="preserve">FICHE DE RÉSERVATION DE MATÉRIEL </t>
    </r>
    <r>
      <rPr>
        <b/>
        <sz val="18"/>
        <color rgb="FFFFFFFF"/>
        <rFont val="Calibri"/>
        <family val="2"/>
      </rPr>
      <t>2025</t>
    </r>
  </si>
  <si>
    <r>
      <t xml:space="preserve">Pour évènement EN INTERIEUR 
(ce matériel ne peut être dissocié, </t>
    </r>
    <r>
      <rPr>
        <b/>
        <i/>
        <u/>
        <sz val="14"/>
        <rFont val="Calibri"/>
        <family val="2"/>
      </rPr>
      <t>obligation de prendre par rack de 15 tables et 30 bancs</t>
    </r>
    <r>
      <rPr>
        <b/>
        <i/>
        <sz val="14"/>
        <rFont val="Calibri"/>
        <family val="2"/>
      </rPr>
      <t>)</t>
    </r>
  </si>
  <si>
    <r>
      <t xml:space="preserve">Podium (7,8m x 10,8m) forfait 1 semaine
</t>
    </r>
    <r>
      <rPr>
        <b/>
        <i/>
        <u/>
        <sz val="14"/>
        <color rgb="FFFF0000"/>
        <rFont val="Calibri"/>
        <family val="2"/>
      </rPr>
      <t>non disponible du 1er/11 au 1er/03</t>
    </r>
  </si>
  <si>
    <r>
      <t xml:space="preserve">Acceptation par le demandeur </t>
    </r>
    <r>
      <rPr>
        <b/>
        <u/>
        <sz val="15"/>
        <color rgb="FFFF0000"/>
        <rFont val="Aptos Narrow"/>
        <family val="2"/>
        <scheme val="minor"/>
      </rPr>
      <t>après validation de la Ville</t>
    </r>
  </si>
  <si>
    <t>ESTIMÉ</t>
  </si>
  <si>
    <t>FACTURÉ</t>
  </si>
  <si>
    <t>Nature de la manifestation</t>
  </si>
  <si>
    <t xml:space="preserve">Ensemble 1 table + 2 bancs
 (2m x 0,8m) 
</t>
  </si>
  <si>
    <r>
      <t xml:space="preserve">Stand 3 m x 3m 
</t>
    </r>
    <r>
      <rPr>
        <b/>
        <i/>
        <u/>
        <sz val="12"/>
        <color rgb="FFFF0000"/>
        <rFont val="Calibri"/>
        <family val="2"/>
      </rPr>
      <t xml:space="preserve"> non disponible du 1er/11 au 1er/03</t>
    </r>
    <r>
      <rPr>
        <b/>
        <i/>
        <sz val="14"/>
        <color rgb="FFFF0000"/>
        <rFont val="Calibri"/>
        <family val="2"/>
      </rPr>
      <t xml:space="preserve">
</t>
    </r>
    <r>
      <rPr>
        <b/>
        <i/>
        <sz val="14"/>
        <rFont val="Calibri"/>
        <family val="2"/>
      </rPr>
      <t>(possibilité de cuisiner / friture)</t>
    </r>
  </si>
  <si>
    <r>
      <t xml:space="preserve">Quantité accordée 
</t>
    </r>
    <r>
      <rPr>
        <b/>
        <sz val="14"/>
        <color theme="0"/>
        <rFont val="Calibri"/>
        <family val="2"/>
      </rPr>
      <t>par la Ville</t>
    </r>
  </si>
  <si>
    <r>
      <rPr>
        <b/>
        <u/>
        <sz val="11"/>
        <rFont val="Aptos Narrow"/>
        <family val="2"/>
        <scheme val="minor"/>
      </rPr>
      <t>PRESCRIPTIONS PERMANENTES :</t>
    </r>
    <r>
      <rPr>
        <b/>
        <sz val="11"/>
        <rFont val="Aptos Narrow"/>
        <family val="2"/>
        <scheme val="minor"/>
      </rPr>
      <t xml:space="preserve">
Le demandeur sera prévenu par mail de la disponibilité du matériel 1 mois avant la date de la manifestation
*La livraison est </t>
    </r>
    <r>
      <rPr>
        <b/>
        <u/>
        <sz val="11"/>
        <rFont val="Aptos Narrow"/>
        <family val="2"/>
        <scheme val="minor"/>
      </rPr>
      <t>obligatoirement</t>
    </r>
    <r>
      <rPr>
        <b/>
        <sz val="11"/>
        <rFont val="Aptos Narrow"/>
        <family val="2"/>
        <scheme val="minor"/>
      </rPr>
      <t xml:space="preserve"> effectuée par le Centre Technique Municipal. 
</t>
    </r>
  </si>
  <si>
    <t xml:space="preserve">Demande faite le :
</t>
  </si>
  <si>
    <t xml:space="preserve">vieasso@ville-fontenaylecomte.fr
Tél. : 02 51 53 41 30
       </t>
  </si>
  <si>
    <t>Tarif en application de la décision du Maire
210 € de pénalité : matériel non rangé comme à la livraison  /  74 € de pénalité : petit matériel endommagé et/ou manquant (tables, chaises, sonos…)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</si>
</sst>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0" x14ac:knownFonts="1">
    <font>
      <sz val="11"/>
      <color theme="1"/>
      <name val="Aptos Narrow"/>
      <family val="2"/>
      <scheme val="minor"/>
    </font>
    <font>
      <u/>
      <sz val="11"/>
      <color theme="10"/>
      <name val="Aptos Narrow"/>
      <family val="2"/>
      <scheme val="minor"/>
    </font>
    <font>
      <b/>
      <sz val="14"/>
      <name val="Aptos Narrow"/>
      <family val="2"/>
      <scheme val="minor"/>
    </font>
    <font>
      <b/>
      <sz val="12"/>
      <name val="Aptos Narrow"/>
      <family val="2"/>
      <scheme val="minor"/>
    </font>
    <font>
      <b/>
      <i/>
      <sz val="16"/>
      <color theme="0"/>
      <name val="Aptos Narrow"/>
      <family val="2"/>
      <scheme val="minor"/>
    </font>
    <font>
      <b/>
      <sz val="10"/>
      <name val="Aptos Narrow"/>
      <family val="2"/>
      <scheme val="minor"/>
    </font>
    <font>
      <sz val="10"/>
      <name val="Arial"/>
      <family val="2"/>
    </font>
    <font>
      <sz val="10"/>
      <color theme="1"/>
      <name val="Arial"/>
      <family val="2"/>
    </font>
    <font>
      <sz val="10"/>
      <color theme="0"/>
      <name val="Arial"/>
      <family val="2"/>
    </font>
    <font>
      <b/>
      <sz val="12"/>
      <color theme="0"/>
      <name val="Aptos Narrow"/>
      <family val="2"/>
      <scheme val="minor"/>
    </font>
    <font>
      <b/>
      <sz val="14"/>
      <color theme="0"/>
      <name val="Aptos Narrow"/>
      <family val="2"/>
      <scheme val="minor"/>
    </font>
    <font>
      <b/>
      <sz val="9"/>
      <name val="Aptos Narrow"/>
      <family val="2"/>
      <scheme val="minor"/>
    </font>
    <font>
      <b/>
      <sz val="12"/>
      <color rgb="FFFF0000"/>
      <name val="Aptos Narrow"/>
      <family val="2"/>
      <scheme val="minor"/>
    </font>
    <font>
      <b/>
      <i/>
      <sz val="12"/>
      <name val="Aptos Narrow"/>
      <family val="2"/>
      <scheme val="minor"/>
    </font>
    <font>
      <b/>
      <i/>
      <sz val="13"/>
      <name val="Aptos Narrow"/>
      <family val="2"/>
      <scheme val="minor"/>
    </font>
    <font>
      <b/>
      <sz val="15"/>
      <color indexed="9"/>
      <name val="Aptos Narrow"/>
      <family val="2"/>
      <scheme val="minor"/>
    </font>
    <font>
      <b/>
      <i/>
      <sz val="14"/>
      <color theme="0"/>
      <name val="Aptos Narrow"/>
      <family val="2"/>
      <scheme val="minor"/>
    </font>
    <font>
      <b/>
      <u/>
      <sz val="16"/>
      <color rgb="FFFF0000"/>
      <name val="Aptos Narrow"/>
      <family val="2"/>
      <scheme val="minor"/>
    </font>
    <font>
      <b/>
      <sz val="16"/>
      <name val="Aptos Narrow"/>
      <family val="2"/>
      <scheme val="minor"/>
    </font>
    <font>
      <b/>
      <sz val="16"/>
      <color rgb="FFFF0000"/>
      <name val="Aptos Narrow"/>
      <family val="2"/>
      <scheme val="minor"/>
    </font>
    <font>
      <b/>
      <sz val="13"/>
      <name val="Aptos Narrow"/>
      <family val="2"/>
      <scheme val="minor"/>
    </font>
    <font>
      <b/>
      <sz val="18"/>
      <color rgb="FFFF0000"/>
      <name val="Aptos Narrow"/>
      <family val="2"/>
      <scheme val="minor"/>
    </font>
    <font>
      <b/>
      <sz val="10"/>
      <color theme="7" tint="0.79998168889431442"/>
      <name val="Aptos Narrow"/>
      <family val="2"/>
      <scheme val="minor"/>
    </font>
    <font>
      <b/>
      <sz val="11"/>
      <color theme="1"/>
      <name val="Aptos Narrow"/>
      <family val="2"/>
      <scheme val="minor"/>
    </font>
    <font>
      <i/>
      <sz val="16"/>
      <name val="Aptos Narrow"/>
      <family val="2"/>
      <scheme val="minor"/>
    </font>
    <font>
      <b/>
      <sz val="14"/>
      <color rgb="FFFF0000"/>
      <name val="Aptos Narrow"/>
      <family val="2"/>
      <scheme val="minor"/>
    </font>
    <font>
      <b/>
      <sz val="13"/>
      <color rgb="FFFF0000"/>
      <name val="Aptos Narrow"/>
      <family val="2"/>
      <scheme val="minor"/>
    </font>
    <font>
      <b/>
      <i/>
      <sz val="14"/>
      <name val="Aptos Narrow"/>
      <family val="2"/>
      <scheme val="minor"/>
    </font>
    <font>
      <b/>
      <i/>
      <sz val="14"/>
      <name val="Calibri"/>
      <family val="2"/>
    </font>
    <font>
      <b/>
      <i/>
      <u/>
      <sz val="14"/>
      <name val="Calibri"/>
      <family val="2"/>
    </font>
    <font>
      <b/>
      <i/>
      <u/>
      <sz val="14"/>
      <color rgb="FFFF0000"/>
      <name val="Calibri"/>
      <family val="2"/>
    </font>
    <font>
      <b/>
      <sz val="14"/>
      <color theme="7" tint="0.79998168889431442"/>
      <name val="Aptos Narrow"/>
      <family val="2"/>
      <scheme val="minor"/>
    </font>
    <font>
      <b/>
      <i/>
      <u/>
      <sz val="13"/>
      <name val="Aptos Narrow"/>
      <family val="2"/>
      <scheme val="minor"/>
    </font>
    <font>
      <b/>
      <sz val="11"/>
      <name val="Aptos Narrow"/>
      <family val="2"/>
      <scheme val="minor"/>
    </font>
    <font>
      <b/>
      <sz val="16"/>
      <color rgb="FFFFFF00"/>
      <name val="Aptos Narrow"/>
      <family val="2"/>
      <scheme val="minor"/>
    </font>
    <font>
      <b/>
      <sz val="10"/>
      <color rgb="FF000000"/>
      <name val="Aptos Narrow"/>
      <family val="2"/>
      <scheme val="minor"/>
    </font>
    <font>
      <sz val="9"/>
      <name val="Aptos Narrow"/>
      <family val="2"/>
      <scheme val="minor"/>
    </font>
    <font>
      <b/>
      <sz val="14"/>
      <color theme="2"/>
      <name val="Aptos Narrow"/>
      <family val="2"/>
      <scheme val="minor"/>
    </font>
    <font>
      <b/>
      <sz val="16"/>
      <color theme="2"/>
      <name val="Aptos Narrow"/>
      <family val="2"/>
      <scheme val="minor"/>
    </font>
    <font>
      <b/>
      <sz val="18"/>
      <color rgb="FFFFFFFF"/>
      <name val="Aptos Narrow"/>
      <family val="2"/>
      <scheme val="minor"/>
    </font>
    <font>
      <b/>
      <sz val="18"/>
      <color rgb="FFFFFFFF"/>
      <name val="Calibri"/>
      <family val="2"/>
    </font>
    <font>
      <b/>
      <sz val="15"/>
      <name val="Aptos Narrow"/>
      <family val="2"/>
      <scheme val="minor"/>
    </font>
    <font>
      <b/>
      <u/>
      <sz val="15"/>
      <color rgb="FFFF0000"/>
      <name val="Aptos Narrow"/>
      <family val="2"/>
      <scheme val="minor"/>
    </font>
    <font>
      <b/>
      <i/>
      <sz val="13"/>
      <color theme="0"/>
      <name val="Aptos Narrow"/>
      <family val="2"/>
      <scheme val="minor"/>
    </font>
    <font>
      <b/>
      <i/>
      <sz val="14"/>
      <color rgb="FFFF0000"/>
      <name val="Calibri"/>
      <family val="2"/>
    </font>
    <font>
      <b/>
      <i/>
      <u/>
      <sz val="12"/>
      <color rgb="FFFF0000"/>
      <name val="Calibri"/>
      <family val="2"/>
    </font>
    <font>
      <b/>
      <sz val="14"/>
      <color theme="0"/>
      <name val="Calibri"/>
      <family val="2"/>
    </font>
    <font>
      <b/>
      <sz val="14"/>
      <color rgb="FFFFFFFF"/>
      <name val="Aptos Narrow"/>
      <family val="2"/>
      <scheme val="minor"/>
    </font>
    <font>
      <b/>
      <u/>
      <sz val="11"/>
      <name val="Aptos Narrow"/>
      <family val="2"/>
      <scheme val="minor"/>
    </font>
    <font>
      <b/>
      <u/>
      <sz val="15"/>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14999847407452621"/>
        <bgColor rgb="FF000000"/>
      </patternFill>
    </fill>
    <fill>
      <patternFill patternType="solid">
        <fgColor theme="8"/>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59999389629810485"/>
        <bgColor indexed="64"/>
      </patternFill>
    </fill>
  </fills>
  <borders count="96">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ck">
        <color theme="8"/>
      </left>
      <right/>
      <top style="thick">
        <color theme="8"/>
      </top>
      <bottom style="thick">
        <color theme="8"/>
      </bottom>
      <diagonal/>
    </border>
    <border>
      <left/>
      <right style="thin">
        <color indexed="64"/>
      </right>
      <top style="thick">
        <color theme="8"/>
      </top>
      <bottom style="thick">
        <color theme="8"/>
      </bottom>
      <diagonal/>
    </border>
    <border>
      <left style="thin">
        <color indexed="64"/>
      </left>
      <right/>
      <top style="thick">
        <color theme="8"/>
      </top>
      <bottom style="thick">
        <color theme="8"/>
      </bottom>
      <diagonal/>
    </border>
    <border>
      <left/>
      <right/>
      <top style="thick">
        <color theme="8"/>
      </top>
      <bottom style="thick">
        <color theme="8"/>
      </bottom>
      <diagonal/>
    </border>
    <border>
      <left style="thin">
        <color indexed="64"/>
      </left>
      <right style="thin">
        <color indexed="64"/>
      </right>
      <top style="thick">
        <color theme="8"/>
      </top>
      <bottom style="thick">
        <color theme="8"/>
      </bottom>
      <diagonal/>
    </border>
    <border>
      <left style="thin">
        <color indexed="64"/>
      </left>
      <right style="thick">
        <color theme="8"/>
      </right>
      <top style="thick">
        <color theme="8"/>
      </top>
      <bottom style="thick">
        <color theme="8"/>
      </bottom>
      <diagonal/>
    </border>
    <border>
      <left/>
      <right/>
      <top style="thick">
        <color theme="8"/>
      </top>
      <bottom/>
      <diagonal/>
    </border>
    <border>
      <left style="dashed">
        <color indexed="64"/>
      </left>
      <right/>
      <top style="thin">
        <color indexed="64"/>
      </top>
      <bottom style="thin">
        <color indexed="64"/>
      </bottom>
      <diagonal/>
    </border>
    <border>
      <left style="thick">
        <color theme="8"/>
      </left>
      <right style="thick">
        <color theme="8"/>
      </right>
      <top/>
      <bottom style="thick">
        <color theme="8"/>
      </bottom>
      <diagonal/>
    </border>
    <border>
      <left style="thick">
        <color theme="8"/>
      </left>
      <right style="thick">
        <color theme="8"/>
      </right>
      <top style="thick">
        <color theme="8"/>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ck">
        <color indexed="64"/>
      </top>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ck">
        <color indexed="64"/>
      </top>
      <bottom/>
      <diagonal/>
    </border>
    <border>
      <left style="thin">
        <color indexed="64"/>
      </left>
      <right style="thin">
        <color indexed="64"/>
      </right>
      <top style="thin">
        <color indexed="64"/>
      </top>
      <bottom style="thick">
        <color theme="8"/>
      </bottom>
      <diagonal/>
    </border>
    <border>
      <left style="thick">
        <color theme="8"/>
      </left>
      <right/>
      <top style="thick">
        <color theme="8"/>
      </top>
      <bottom/>
      <diagonal/>
    </border>
    <border>
      <left style="thick">
        <color theme="8"/>
      </left>
      <right/>
      <top/>
      <bottom style="thick">
        <color theme="8"/>
      </bottom>
      <diagonal/>
    </border>
    <border>
      <left style="thick">
        <color indexed="64"/>
      </left>
      <right style="thin">
        <color indexed="64"/>
      </right>
      <top style="thin">
        <color indexed="64"/>
      </top>
      <bottom/>
      <diagonal/>
    </border>
    <border>
      <left/>
      <right style="thick">
        <color theme="8"/>
      </right>
      <top style="thick">
        <color theme="8"/>
      </top>
      <bottom/>
      <diagonal/>
    </border>
    <border>
      <left/>
      <right style="thick">
        <color theme="8"/>
      </right>
      <top/>
      <bottom style="thick">
        <color theme="8"/>
      </bottom>
      <diagonal/>
    </border>
    <border>
      <left/>
      <right/>
      <top/>
      <bottom style="thick">
        <color theme="8"/>
      </bottom>
      <diagonal/>
    </border>
    <border>
      <left style="thin">
        <color indexed="64"/>
      </left>
      <right/>
      <top/>
      <bottom style="thick">
        <color theme="8"/>
      </bottom>
      <diagonal/>
    </border>
    <border>
      <left/>
      <right style="thin">
        <color indexed="64"/>
      </right>
      <top/>
      <bottom style="thick">
        <color theme="8"/>
      </bottom>
      <diagonal/>
    </border>
    <border>
      <left style="thin">
        <color indexed="64"/>
      </left>
      <right style="thick">
        <color indexed="64"/>
      </right>
      <top style="thin">
        <color indexed="64"/>
      </top>
      <bottom style="thick">
        <color theme="8"/>
      </bottom>
      <diagonal/>
    </border>
    <border>
      <left style="thin">
        <color indexed="64"/>
      </left>
      <right style="medium">
        <color indexed="64"/>
      </right>
      <top style="thick">
        <color theme="8"/>
      </top>
      <bottom style="thick">
        <color theme="8"/>
      </bottom>
      <diagonal/>
    </border>
    <border>
      <left style="thick">
        <color theme="8"/>
      </left>
      <right style="thin">
        <color auto="1"/>
      </right>
      <top style="thick">
        <color theme="8"/>
      </top>
      <bottom style="thick">
        <color theme="8"/>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theme="8"/>
      </bottom>
      <diagonal/>
    </border>
    <border>
      <left style="thick">
        <color indexed="64"/>
      </left>
      <right style="thin">
        <color indexed="64"/>
      </right>
      <top style="thick">
        <color theme="8"/>
      </top>
      <bottom style="thin">
        <color indexed="64"/>
      </bottom>
      <diagonal/>
    </border>
    <border>
      <left style="thin">
        <color indexed="64"/>
      </left>
      <right style="thin">
        <color indexed="64"/>
      </right>
      <top style="thick">
        <color theme="8"/>
      </top>
      <bottom style="thin">
        <color indexed="64"/>
      </bottom>
      <diagonal/>
    </border>
    <border>
      <left style="thin">
        <color indexed="64"/>
      </left>
      <right style="thick">
        <color indexed="64"/>
      </right>
      <top style="thick">
        <color theme="8"/>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theme="8"/>
      </bottom>
      <diagonal/>
    </border>
    <border>
      <left/>
      <right style="thin">
        <color indexed="64"/>
      </right>
      <top style="thin">
        <color indexed="64"/>
      </top>
      <bottom style="thick">
        <color theme="8"/>
      </bottom>
      <diagonal/>
    </border>
    <border>
      <left style="dashed">
        <color indexed="64"/>
      </left>
      <right style="thin">
        <color indexed="64"/>
      </right>
      <top style="thin">
        <color indexed="64"/>
      </top>
      <bottom style="thick">
        <color theme="8"/>
      </bottom>
      <diagonal/>
    </border>
    <border>
      <left style="dashed">
        <color indexed="64"/>
      </left>
      <right/>
      <top style="thin">
        <color indexed="64"/>
      </top>
      <bottom style="thick">
        <color theme="8"/>
      </bottom>
      <diagonal/>
    </border>
    <border>
      <left style="thin">
        <color indexed="64"/>
      </left>
      <right style="thin">
        <color indexed="64"/>
      </right>
      <top/>
      <bottom style="thick">
        <color theme="8"/>
      </bottom>
      <diagonal/>
    </border>
    <border>
      <left style="thin">
        <color indexed="64"/>
      </left>
      <right/>
      <top style="thick">
        <color theme="8"/>
      </top>
      <bottom style="thin">
        <color indexed="64"/>
      </bottom>
      <diagonal/>
    </border>
    <border>
      <left/>
      <right/>
      <top style="thick">
        <color theme="8"/>
      </top>
      <bottom style="thin">
        <color indexed="64"/>
      </bottom>
      <diagonal/>
    </border>
    <border>
      <left/>
      <right style="thick">
        <color auto="1"/>
      </right>
      <top style="thick">
        <color theme="8"/>
      </top>
      <bottom style="thin">
        <color indexed="64"/>
      </bottom>
      <diagonal/>
    </border>
    <border>
      <left/>
      <right style="thick">
        <color auto="1"/>
      </right>
      <top style="thin">
        <color indexed="64"/>
      </top>
      <bottom/>
      <diagonal/>
    </border>
    <border>
      <left style="thick">
        <color auto="1"/>
      </left>
      <right style="thin">
        <color indexed="64"/>
      </right>
      <top style="thin">
        <color indexed="64"/>
      </top>
      <bottom style="medium">
        <color indexed="64"/>
      </bottom>
      <diagonal/>
    </border>
    <border>
      <left/>
      <right style="thick">
        <color auto="1"/>
      </right>
      <top/>
      <bottom style="medium">
        <color indexed="64"/>
      </bottom>
      <diagonal/>
    </border>
    <border>
      <left style="thick">
        <color auto="1"/>
      </left>
      <right style="thin">
        <color indexed="64"/>
      </right>
      <top/>
      <bottom style="thin">
        <color indexed="64"/>
      </bottom>
      <diagonal/>
    </border>
    <border>
      <left style="thin">
        <color indexed="64"/>
      </left>
      <right style="thick">
        <color auto="1"/>
      </right>
      <top/>
      <bottom style="thin">
        <color indexed="64"/>
      </bottom>
      <diagonal/>
    </border>
    <border>
      <left style="thick">
        <color auto="1"/>
      </left>
      <right/>
      <top/>
      <bottom style="thick">
        <color theme="8"/>
      </bottom>
      <diagonal/>
    </border>
    <border>
      <left style="thin">
        <color indexed="64"/>
      </left>
      <right style="thick">
        <color auto="1"/>
      </right>
      <top style="thick">
        <color theme="8"/>
      </top>
      <bottom style="thick">
        <color theme="8"/>
      </bottom>
      <diagonal/>
    </border>
    <border>
      <left style="thick">
        <color auto="1"/>
      </left>
      <right style="thin">
        <color indexed="64"/>
      </right>
      <top style="thick">
        <color theme="8"/>
      </top>
      <bottom style="thick">
        <color theme="8"/>
      </bottom>
      <diagonal/>
    </border>
    <border>
      <left/>
      <right/>
      <top style="thick">
        <color theme="8"/>
      </top>
      <bottom style="medium">
        <color indexed="64"/>
      </bottom>
      <diagonal/>
    </border>
    <border>
      <left style="thick">
        <color auto="1"/>
      </left>
      <right/>
      <top/>
      <bottom style="medium">
        <color indexed="64"/>
      </bottom>
      <diagonal/>
    </border>
    <border>
      <left style="thick">
        <color auto="1"/>
      </left>
      <right/>
      <top style="medium">
        <color indexed="64"/>
      </top>
      <bottom style="medium">
        <color indexed="64"/>
      </bottom>
      <diagonal/>
    </border>
    <border>
      <left/>
      <right style="thick">
        <color indexed="64"/>
      </right>
      <top style="thick">
        <color theme="8"/>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s>
  <cellStyleXfs count="2">
    <xf numFmtId="0" fontId="0" fillId="0" borderId="0"/>
    <xf numFmtId="0" fontId="1" fillId="0" borderId="0" applyNumberFormat="0" applyFill="0" applyBorder="0" applyAlignment="0" applyProtection="0"/>
  </cellStyleXfs>
  <cellXfs count="219">
    <xf numFmtId="0" fontId="0" fillId="0" borderId="0" xfId="0"/>
    <xf numFmtId="0" fontId="6" fillId="0" borderId="0" xfId="0" applyFont="1"/>
    <xf numFmtId="0" fontId="7" fillId="0" borderId="0" xfId="0" applyFont="1"/>
    <xf numFmtId="0" fontId="8" fillId="0" borderId="0" xfId="0" applyFont="1"/>
    <xf numFmtId="0" fontId="9" fillId="0" borderId="0" xfId="0" applyFont="1" applyAlignment="1">
      <alignment vertical="center" wrapText="1"/>
    </xf>
    <xf numFmtId="164" fontId="11" fillId="4" borderId="5" xfId="0" applyNumberFormat="1"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3" fillId="4" borderId="5" xfId="0" applyFont="1" applyFill="1" applyBorder="1" applyAlignment="1">
      <alignment vertical="center" wrapText="1"/>
    </xf>
    <xf numFmtId="0" fontId="3" fillId="0" borderId="5" xfId="0" applyFont="1" applyBorder="1" applyAlignment="1">
      <alignment horizontal="center" vertical="center" wrapText="1"/>
    </xf>
    <xf numFmtId="164" fontId="19" fillId="2" borderId="31" xfId="0" applyNumberFormat="1" applyFont="1" applyFill="1" applyBorder="1" applyAlignment="1">
      <alignment horizontal="center" vertical="center" wrapText="1"/>
    </xf>
    <xf numFmtId="0" fontId="22" fillId="2" borderId="20" xfId="0" applyFont="1" applyFill="1" applyBorder="1" applyAlignment="1">
      <alignment horizontal="left" wrapText="1"/>
    </xf>
    <xf numFmtId="164" fontId="3" fillId="0" borderId="20" xfId="0" applyNumberFormat="1" applyFont="1" applyBorder="1" applyAlignment="1">
      <alignment horizontal="center" vertical="center" wrapText="1"/>
    </xf>
    <xf numFmtId="0" fontId="0" fillId="0" borderId="25" xfId="0" applyBorder="1" applyAlignment="1">
      <alignment wrapText="1"/>
    </xf>
    <xf numFmtId="0" fontId="5" fillId="2" borderId="1" xfId="0" applyFont="1" applyFill="1" applyBorder="1" applyAlignment="1">
      <alignment horizontal="left" vertical="center" wrapText="1"/>
    </xf>
    <xf numFmtId="0" fontId="0" fillId="0" borderId="1" xfId="0" applyBorder="1" applyAlignment="1">
      <alignment wrapText="1"/>
    </xf>
    <xf numFmtId="164" fontId="5" fillId="0" borderId="4" xfId="0" applyNumberFormat="1" applyFont="1" applyBorder="1" applyAlignment="1">
      <alignment horizontal="center" vertical="center" wrapText="1"/>
    </xf>
    <xf numFmtId="164" fontId="3" fillId="0" borderId="25" xfId="0" applyNumberFormat="1" applyFont="1" applyBorder="1" applyAlignment="1">
      <alignment horizontal="center" vertical="center" wrapText="1"/>
    </xf>
    <xf numFmtId="0" fontId="3" fillId="4" borderId="11" xfId="0" applyFont="1" applyFill="1" applyBorder="1" applyAlignment="1">
      <alignment vertical="center" wrapText="1"/>
    </xf>
    <xf numFmtId="0" fontId="12" fillId="0" borderId="5" xfId="0" applyFont="1" applyBorder="1" applyAlignment="1">
      <alignment horizontal="center" vertical="center" wrapText="1"/>
    </xf>
    <xf numFmtId="0" fontId="3" fillId="0" borderId="5" xfId="0" quotePrefix="1" applyFont="1" applyBorder="1" applyAlignment="1">
      <alignment horizontal="center" vertical="center" wrapText="1"/>
    </xf>
    <xf numFmtId="164" fontId="20" fillId="0" borderId="5" xfId="0" quotePrefix="1" applyNumberFormat="1" applyFont="1" applyBorder="1" applyAlignment="1">
      <alignment horizontal="center" vertical="center" wrapText="1"/>
    </xf>
    <xf numFmtId="164" fontId="19" fillId="0" borderId="51" xfId="0" applyNumberFormat="1" applyFont="1" applyBorder="1" applyAlignment="1">
      <alignment horizontal="center" vertical="center" wrapText="1"/>
    </xf>
    <xf numFmtId="0" fontId="22" fillId="2" borderId="6" xfId="0" applyFont="1" applyFill="1" applyBorder="1" applyAlignment="1">
      <alignment horizontal="left" wrapText="1"/>
    </xf>
    <xf numFmtId="0" fontId="22" fillId="0" borderId="60" xfId="0" applyFont="1" applyBorder="1" applyAlignment="1">
      <alignment vertical="center" wrapText="1"/>
    </xf>
    <xf numFmtId="0" fontId="22" fillId="0" borderId="61" xfId="0" applyFont="1" applyBorder="1" applyAlignment="1">
      <alignment vertical="center" wrapText="1"/>
    </xf>
    <xf numFmtId="164" fontId="19" fillId="0" borderId="62" xfId="0" applyNumberFormat="1" applyFont="1" applyBorder="1" applyAlignment="1">
      <alignment horizontal="center" vertical="center" wrapText="1"/>
    </xf>
    <xf numFmtId="0" fontId="18" fillId="2" borderId="37" xfId="0" applyFont="1" applyFill="1" applyBorder="1" applyAlignment="1">
      <alignment horizontal="right" vertical="top" wrapText="1"/>
    </xf>
    <xf numFmtId="0" fontId="24" fillId="2" borderId="0" xfId="0" applyFont="1" applyFill="1" applyAlignment="1">
      <alignment horizontal="right" vertical="top" wrapText="1"/>
    </xf>
    <xf numFmtId="0" fontId="2" fillId="4" borderId="42" xfId="0" applyFont="1" applyFill="1" applyBorder="1" applyAlignment="1">
      <alignment horizontal="left" vertical="center" wrapText="1"/>
    </xf>
    <xf numFmtId="0" fontId="27" fillId="0" borderId="44" xfId="0" applyFont="1" applyBorder="1" applyAlignment="1">
      <alignment vertical="center" wrapText="1"/>
    </xf>
    <xf numFmtId="0" fontId="27" fillId="0" borderId="5" xfId="0" applyFont="1" applyBorder="1" applyAlignment="1">
      <alignment vertical="center" wrapText="1"/>
    </xf>
    <xf numFmtId="0" fontId="28" fillId="0" borderId="44" xfId="0" applyFont="1" applyBorder="1" applyAlignment="1">
      <alignment vertical="center" wrapText="1"/>
    </xf>
    <xf numFmtId="0" fontId="27" fillId="0" borderId="44" xfId="0" applyFont="1" applyBorder="1" applyAlignment="1">
      <alignment horizontal="left" vertical="center" wrapText="1"/>
    </xf>
    <xf numFmtId="0" fontId="27" fillId="0" borderId="5" xfId="0" quotePrefix="1" applyFont="1" applyBorder="1" applyAlignment="1">
      <alignment vertical="center" wrapText="1"/>
    </xf>
    <xf numFmtId="0" fontId="26" fillId="0" borderId="5" xfId="0" applyFont="1" applyBorder="1" applyAlignment="1">
      <alignment horizontal="center" vertical="center" wrapText="1"/>
    </xf>
    <xf numFmtId="164" fontId="2" fillId="0" borderId="5" xfId="0" quotePrefix="1"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27" fillId="0" borderId="5" xfId="0" applyFont="1" applyBorder="1" applyAlignment="1">
      <alignment horizontal="right"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5"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left" wrapText="1"/>
    </xf>
    <xf numFmtId="0" fontId="25" fillId="2" borderId="5" xfId="0" applyFont="1" applyFill="1" applyBorder="1" applyAlignment="1">
      <alignment horizontal="center" vertical="center" wrapText="1"/>
    </xf>
    <xf numFmtId="164" fontId="2" fillId="0" borderId="53" xfId="0" applyNumberFormat="1" applyFont="1" applyBorder="1" applyAlignment="1">
      <alignment horizontal="center" vertical="center" wrapText="1"/>
    </xf>
    <xf numFmtId="0" fontId="2" fillId="2" borderId="17" xfId="0" applyFont="1" applyFill="1" applyBorder="1" applyAlignment="1">
      <alignment horizontal="center" vertical="center" wrapText="1"/>
    </xf>
    <xf numFmtId="0" fontId="25" fillId="2" borderId="17" xfId="0"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30" xfId="0" applyNumberFormat="1" applyFont="1" applyFill="1" applyBorder="1" applyAlignment="1">
      <alignment horizontal="center" vertical="center" wrapText="1"/>
    </xf>
    <xf numFmtId="0" fontId="2" fillId="6" borderId="44" xfId="0" applyFont="1" applyFill="1" applyBorder="1" applyAlignment="1">
      <alignment horizontal="right" vertical="center" wrapText="1"/>
    </xf>
    <xf numFmtId="0" fontId="2" fillId="6" borderId="46" xfId="0" applyFont="1" applyFill="1" applyBorder="1" applyAlignment="1">
      <alignment horizontal="right" vertical="center" wrapText="1"/>
    </xf>
    <xf numFmtId="164" fontId="2" fillId="9" borderId="63" xfId="0" applyNumberFormat="1" applyFont="1" applyFill="1" applyBorder="1" applyAlignment="1">
      <alignment horizontal="center" vertical="center" wrapText="1"/>
    </xf>
    <xf numFmtId="0" fontId="16" fillId="0" borderId="0" xfId="0" applyFont="1" applyAlignment="1">
      <alignment horizontal="center" vertical="center" wrapText="1"/>
    </xf>
    <xf numFmtId="0" fontId="23" fillId="0" borderId="0" xfId="0" applyFont="1" applyAlignment="1">
      <alignment horizontal="center" vertical="center" wrapText="1"/>
    </xf>
    <xf numFmtId="164" fontId="2" fillId="0" borderId="0" xfId="0" applyNumberFormat="1" applyFont="1" applyAlignment="1">
      <alignment horizontal="center" vertical="center" wrapText="1"/>
    </xf>
    <xf numFmtId="164" fontId="37" fillId="0" borderId="0" xfId="0" applyNumberFormat="1" applyFont="1" applyAlignment="1">
      <alignment horizontal="center" vertical="top" wrapText="1"/>
    </xf>
    <xf numFmtId="164" fontId="38" fillId="0" borderId="0" xfId="0" applyNumberFormat="1" applyFont="1" applyAlignment="1">
      <alignment horizontal="center" vertical="top" wrapText="1"/>
    </xf>
    <xf numFmtId="164" fontId="2" fillId="0" borderId="35" xfId="0" applyNumberFormat="1" applyFont="1" applyBorder="1" applyAlignment="1">
      <alignment horizontal="center" vertical="center" wrapText="1"/>
    </xf>
    <xf numFmtId="164" fontId="19" fillId="0" borderId="35" xfId="0" applyNumberFormat="1" applyFont="1" applyBorder="1" applyAlignment="1">
      <alignment horizontal="center" vertical="center" wrapText="1"/>
    </xf>
    <xf numFmtId="164" fontId="2" fillId="0" borderId="34" xfId="0" applyNumberFormat="1" applyFont="1" applyBorder="1" applyAlignment="1">
      <alignment horizontal="center" vertical="center" wrapText="1"/>
    </xf>
    <xf numFmtId="164" fontId="19" fillId="0" borderId="34"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0" fontId="41" fillId="0" borderId="2" xfId="0" applyFont="1" applyBorder="1" applyAlignment="1">
      <alignment vertical="center" wrapText="1"/>
    </xf>
    <xf numFmtId="0" fontId="41" fillId="0" borderId="15" xfId="0" applyFont="1" applyBorder="1" applyAlignment="1">
      <alignment vertical="center" wrapText="1"/>
    </xf>
    <xf numFmtId="0" fontId="41" fillId="5" borderId="5" xfId="0" applyFont="1" applyFill="1" applyBorder="1" applyAlignment="1">
      <alignment horizontal="center" vertical="center" wrapText="1"/>
    </xf>
    <xf numFmtId="0" fontId="41" fillId="10" borderId="5" xfId="0" applyFont="1" applyFill="1" applyBorder="1" applyAlignment="1">
      <alignment vertical="center" wrapText="1"/>
    </xf>
    <xf numFmtId="0" fontId="41"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43" fillId="7" borderId="64" xfId="0" applyFont="1" applyFill="1" applyBorder="1" applyAlignment="1">
      <alignment horizontal="center" vertical="center" wrapText="1"/>
    </xf>
    <xf numFmtId="0" fontId="2" fillId="0" borderId="10" xfId="0" applyFont="1" applyBorder="1" applyAlignment="1">
      <alignment horizontal="left" vertical="center" wrapText="1"/>
    </xf>
    <xf numFmtId="0" fontId="2" fillId="2" borderId="18"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10" fillId="8" borderId="9" xfId="0" applyFont="1" applyFill="1" applyBorder="1" applyAlignment="1">
      <alignment horizontal="center" vertical="center" wrapText="1"/>
    </xf>
    <xf numFmtId="0" fontId="10" fillId="8" borderId="50"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3" fillId="0" borderId="10" xfId="0" applyFont="1" applyBorder="1" applyAlignment="1">
      <alignment horizontal="left" vertical="center" wrapText="1"/>
    </xf>
    <xf numFmtId="0" fontId="13" fillId="0" borderId="5" xfId="0" applyFont="1" applyBorder="1" applyAlignment="1">
      <alignment horizontal="left" vertical="center" wrapText="1"/>
    </xf>
    <xf numFmtId="0" fontId="13" fillId="0" borderId="8" xfId="0" applyFont="1" applyBorder="1" applyAlignment="1">
      <alignment horizontal="left" vertical="center" wrapText="1"/>
    </xf>
    <xf numFmtId="0" fontId="49" fillId="2" borderId="39" xfId="1" applyFont="1" applyFill="1" applyBorder="1" applyAlignment="1">
      <alignment wrapText="1"/>
    </xf>
    <xf numFmtId="0" fontId="22" fillId="0" borderId="0" xfId="0"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vertical="center" wrapText="1"/>
    </xf>
    <xf numFmtId="164" fontId="25" fillId="0" borderId="65" xfId="0" applyNumberFormat="1" applyFont="1" applyBorder="1" applyAlignment="1">
      <alignment horizontal="center" vertical="center" wrapText="1"/>
    </xf>
    <xf numFmtId="0" fontId="2" fillId="2" borderId="53" xfId="0" applyFont="1" applyFill="1" applyBorder="1" applyAlignment="1">
      <alignment horizontal="center" vertical="center" wrapText="1"/>
    </xf>
    <xf numFmtId="0" fontId="2" fillId="2" borderId="53" xfId="0" applyFont="1" applyFill="1" applyBorder="1" applyAlignment="1">
      <alignment horizontal="left" wrapText="1"/>
    </xf>
    <xf numFmtId="0" fontId="25" fillId="2" borderId="53" xfId="0" applyFont="1" applyFill="1" applyBorder="1" applyAlignment="1">
      <alignment horizontal="center" vertical="center" wrapText="1"/>
    </xf>
    <xf numFmtId="164" fontId="20" fillId="0" borderId="53" xfId="0" quotePrefix="1" applyNumberFormat="1" applyFont="1" applyBorder="1" applyAlignment="1">
      <alignment horizontal="center" vertical="center" wrapText="1"/>
    </xf>
    <xf numFmtId="164" fontId="19" fillId="2" borderId="51" xfId="0" applyNumberFormat="1" applyFont="1" applyFill="1" applyBorder="1" applyAlignment="1">
      <alignment horizontal="center" vertical="center" wrapText="1"/>
    </xf>
    <xf numFmtId="0" fontId="2" fillId="2" borderId="73"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5" fillId="2" borderId="60" xfId="0" applyFont="1" applyFill="1" applyBorder="1" applyAlignment="1">
      <alignment horizontal="left" vertical="center" wrapText="1"/>
    </xf>
    <xf numFmtId="164" fontId="3" fillId="0" borderId="75" xfId="0" applyNumberFormat="1" applyFont="1" applyBorder="1" applyAlignment="1">
      <alignment horizontal="center" vertical="center" wrapText="1"/>
    </xf>
    <xf numFmtId="164" fontId="3" fillId="0" borderId="72" xfId="0" applyNumberFormat="1" applyFont="1" applyBorder="1" applyAlignment="1">
      <alignment horizontal="center" vertical="center" wrapText="1"/>
    </xf>
    <xf numFmtId="164" fontId="2" fillId="2" borderId="53" xfId="0" applyNumberFormat="1" applyFont="1" applyFill="1" applyBorder="1" applyAlignment="1">
      <alignment horizontal="center" vertical="center" wrapText="1"/>
    </xf>
    <xf numFmtId="164" fontId="19" fillId="2" borderId="62" xfId="0" applyNumberFormat="1" applyFont="1" applyFill="1" applyBorder="1" applyAlignment="1">
      <alignment horizontal="center" vertical="center" wrapText="1"/>
    </xf>
    <xf numFmtId="0" fontId="43" fillId="7" borderId="85" xfId="0" applyFont="1" applyFill="1" applyBorder="1" applyAlignment="1">
      <alignment horizontal="center" vertical="center" wrapText="1"/>
    </xf>
    <xf numFmtId="164" fontId="21" fillId="9" borderId="85" xfId="0" applyNumberFormat="1" applyFont="1" applyFill="1" applyBorder="1" applyAlignment="1">
      <alignment horizontal="center" vertical="center" wrapText="1"/>
    </xf>
    <xf numFmtId="0" fontId="27" fillId="2" borderId="44"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10" fillId="8" borderId="67" xfId="0" applyFont="1" applyFill="1" applyBorder="1" applyAlignment="1">
      <alignment horizontal="center" vertical="center" wrapText="1"/>
    </xf>
    <xf numFmtId="0" fontId="10" fillId="8" borderId="68" xfId="0" applyFont="1" applyFill="1" applyBorder="1" applyAlignment="1">
      <alignment horizontal="center" vertical="center" wrapText="1"/>
    </xf>
    <xf numFmtId="0" fontId="10" fillId="8" borderId="69" xfId="0" applyFont="1" applyFill="1" applyBorder="1" applyAlignment="1">
      <alignment horizontal="center" vertical="center" wrapText="1"/>
    </xf>
    <xf numFmtId="0" fontId="36" fillId="0" borderId="88" xfId="0" applyFont="1" applyBorder="1" applyAlignment="1">
      <alignment horizontal="center" wrapText="1"/>
    </xf>
    <xf numFmtId="0" fontId="36" fillId="0" borderId="13" xfId="0" applyFont="1" applyBorder="1" applyAlignment="1">
      <alignment horizontal="center" wrapText="1"/>
    </xf>
    <xf numFmtId="0" fontId="36" fillId="0" borderId="14" xfId="0" applyFont="1" applyBorder="1" applyAlignment="1">
      <alignment horizontal="center" wrapText="1"/>
    </xf>
    <xf numFmtId="0" fontId="33" fillId="5" borderId="92" xfId="0" applyFont="1" applyFill="1" applyBorder="1" applyAlignment="1">
      <alignment horizontal="left" vertical="top" wrapText="1"/>
    </xf>
    <xf numFmtId="0" fontId="33" fillId="5" borderId="93" xfId="0" applyFont="1" applyFill="1" applyBorder="1" applyAlignment="1">
      <alignment horizontal="left" vertical="top" wrapText="1"/>
    </xf>
    <xf numFmtId="0" fontId="33" fillId="5" borderId="94" xfId="0" applyFont="1" applyFill="1" applyBorder="1" applyAlignment="1">
      <alignment horizontal="left" vertical="top" wrapText="1"/>
    </xf>
    <xf numFmtId="0" fontId="33" fillId="5" borderId="95" xfId="0" applyFont="1" applyFill="1" applyBorder="1" applyAlignment="1">
      <alignment horizontal="left" vertical="top" wrapText="1"/>
    </xf>
    <xf numFmtId="0" fontId="14" fillId="4" borderId="8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27" fillId="2" borderId="70"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13" fillId="4" borderId="56"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65" xfId="0" applyFont="1" applyFill="1" applyBorder="1" applyAlignment="1">
      <alignment horizontal="left" vertical="center" wrapText="1"/>
    </xf>
    <xf numFmtId="0" fontId="4" fillId="7" borderId="86" xfId="0" applyFont="1" applyFill="1" applyBorder="1" applyAlignment="1">
      <alignment horizontal="right" vertical="center" wrapText="1"/>
    </xf>
    <xf numFmtId="0" fontId="4" fillId="7" borderId="30" xfId="0" applyFont="1" applyFill="1" applyBorder="1" applyAlignment="1">
      <alignment horizontal="right" vertical="center" wrapText="1"/>
    </xf>
    <xf numFmtId="0" fontId="33" fillId="5" borderId="88"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33" fillId="5" borderId="81" xfId="0" applyFont="1" applyFill="1" applyBorder="1" applyAlignment="1">
      <alignment horizontal="center" vertical="center" wrapText="1"/>
    </xf>
    <xf numFmtId="0" fontId="35" fillId="0" borderId="89"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91" xfId="0" applyFont="1" applyBorder="1" applyAlignment="1">
      <alignment horizontal="center" vertical="center" wrapText="1"/>
    </xf>
    <xf numFmtId="0" fontId="41" fillId="4" borderId="67" xfId="0" applyFont="1" applyFill="1" applyBorder="1" applyAlignment="1">
      <alignment horizontal="center" vertical="center" wrapText="1"/>
    </xf>
    <xf numFmtId="0" fontId="41" fillId="4" borderId="68" xfId="0" applyFont="1" applyFill="1" applyBorder="1" applyAlignment="1">
      <alignment horizontal="center" vertical="center" wrapText="1"/>
    </xf>
    <xf numFmtId="0" fontId="5" fillId="0" borderId="87" xfId="0" applyFont="1" applyBorder="1" applyAlignment="1">
      <alignment horizontal="center" vertical="top" wrapText="1"/>
    </xf>
    <xf numFmtId="0" fontId="3" fillId="0" borderId="87" xfId="0" applyFont="1" applyBorder="1" applyAlignment="1">
      <alignment horizontal="center" vertical="top" wrapText="1"/>
    </xf>
    <xf numFmtId="0" fontId="3" fillId="0" borderId="90" xfId="0" applyFont="1" applyBorder="1" applyAlignment="1">
      <alignment horizontal="center" vertical="top" wrapText="1"/>
    </xf>
    <xf numFmtId="0" fontId="13" fillId="4" borderId="82"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3" fillId="4" borderId="8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51" xfId="0" applyFont="1" applyFill="1" applyBorder="1" applyAlignment="1">
      <alignment horizontal="left" vertical="center" wrapText="1"/>
    </xf>
    <xf numFmtId="0" fontId="13" fillId="4" borderId="44"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7" fillId="2" borderId="72" xfId="0" applyFont="1" applyFill="1" applyBorder="1" applyAlignment="1">
      <alignment horizontal="left" vertical="center" wrapText="1"/>
    </xf>
    <xf numFmtId="0" fontId="47" fillId="8" borderId="67" xfId="0" applyFont="1" applyFill="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10" fillId="8" borderId="4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80"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1" xfId="0" applyFont="1" applyBorder="1" applyAlignment="1">
      <alignment horizontal="center" vertical="center" wrapText="1"/>
    </xf>
    <xf numFmtId="0" fontId="16" fillId="7" borderId="26"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33" fillId="4" borderId="28" xfId="0" applyFont="1" applyFill="1" applyBorder="1" applyAlignment="1">
      <alignment horizontal="center" vertical="center" wrapText="1"/>
    </xf>
    <xf numFmtId="0" fontId="33" fillId="4" borderId="29" xfId="0" applyFont="1" applyFill="1" applyBorder="1" applyAlignment="1">
      <alignment horizontal="center" vertical="center" wrapText="1"/>
    </xf>
    <xf numFmtId="0" fontId="33" fillId="4" borderId="27" xfId="0" applyFont="1" applyFill="1" applyBorder="1" applyAlignment="1">
      <alignment horizontal="center" vertical="center" wrapText="1"/>
    </xf>
    <xf numFmtId="3" fontId="41" fillId="0" borderId="2" xfId="0" applyNumberFormat="1" applyFont="1" applyBorder="1" applyAlignment="1">
      <alignment horizontal="center" wrapText="1"/>
    </xf>
    <xf numFmtId="3" fontId="41" fillId="0" borderId="45" xfId="0" applyNumberFormat="1" applyFont="1" applyBorder="1" applyAlignment="1">
      <alignment horizontal="center" wrapText="1"/>
    </xf>
    <xf numFmtId="0" fontId="41" fillId="0" borderId="2"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2" xfId="1" applyFont="1" applyFill="1" applyBorder="1" applyAlignment="1">
      <alignment horizontal="center" wrapText="1"/>
    </xf>
    <xf numFmtId="0" fontId="41" fillId="0" borderId="45" xfId="1" applyFont="1" applyFill="1" applyBorder="1" applyAlignment="1">
      <alignment horizontal="center" wrapText="1"/>
    </xf>
    <xf numFmtId="0" fontId="41" fillId="0" borderId="15" xfId="0" applyFont="1" applyBorder="1" applyAlignment="1">
      <alignment horizontal="center" vertical="center" wrapText="1"/>
    </xf>
    <xf numFmtId="0" fontId="41" fillId="0" borderId="47"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18" fillId="2" borderId="36" xfId="0" applyFont="1" applyFill="1" applyBorder="1" applyAlignment="1">
      <alignment horizontal="right" vertical="top" wrapText="1"/>
    </xf>
    <xf numFmtId="0" fontId="18" fillId="2" borderId="37" xfId="0" applyFont="1" applyFill="1" applyBorder="1" applyAlignment="1">
      <alignment horizontal="right" vertical="top" wrapText="1"/>
    </xf>
    <xf numFmtId="0" fontId="39" fillId="3" borderId="41"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0" xfId="0" applyFont="1" applyFill="1" applyAlignment="1">
      <alignment horizontal="center" vertical="center" wrapText="1"/>
    </xf>
    <xf numFmtId="0" fontId="41" fillId="0" borderId="41"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40" xfId="0" applyFont="1" applyBorder="1" applyAlignment="1">
      <alignment horizontal="center" vertical="center" wrapText="1"/>
    </xf>
    <xf numFmtId="0" fontId="24" fillId="2" borderId="39" xfId="0" applyFont="1" applyFill="1" applyBorder="1" applyAlignment="1">
      <alignment horizontal="right" vertical="top" wrapText="1"/>
    </xf>
    <xf numFmtId="0" fontId="24" fillId="2" borderId="0" xfId="0" applyFont="1" applyFill="1" applyAlignment="1">
      <alignment horizontal="right" vertical="top" wrapText="1"/>
    </xf>
    <xf numFmtId="0" fontId="4" fillId="3" borderId="0" xfId="0" applyFont="1" applyFill="1" applyAlignment="1">
      <alignment horizontal="center" vertical="center" wrapText="1"/>
    </xf>
    <xf numFmtId="0" fontId="17" fillId="2" borderId="0" xfId="1" applyFont="1" applyFill="1" applyBorder="1" applyAlignment="1">
      <alignment horizontal="center" vertical="top" wrapText="1"/>
    </xf>
    <xf numFmtId="0" fontId="10" fillId="8" borderId="9" xfId="0" applyFont="1" applyFill="1" applyBorder="1" applyAlignment="1">
      <alignment horizontal="center" vertical="center" wrapText="1"/>
    </xf>
    <xf numFmtId="0" fontId="2" fillId="6" borderId="5" xfId="0" applyFont="1" applyFill="1" applyBorder="1" applyAlignment="1">
      <alignment horizontal="right" vertical="center" wrapText="1"/>
    </xf>
    <xf numFmtId="0" fontId="2" fillId="4" borderId="5" xfId="0" applyFont="1" applyFill="1" applyBorder="1" applyAlignment="1">
      <alignment horizontal="righ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3" xfId="0" applyFont="1" applyBorder="1" applyAlignment="1">
      <alignment horizontal="center" vertical="center" wrapText="1"/>
    </xf>
    <xf numFmtId="0" fontId="2" fillId="4" borderId="11" xfId="0" applyFont="1" applyFill="1" applyBorder="1" applyAlignment="1">
      <alignment horizontal="right" vertical="center" wrapText="1"/>
    </xf>
    <xf numFmtId="0" fontId="2" fillId="6" borderId="44" xfId="0" applyFont="1" applyFill="1" applyBorder="1" applyAlignment="1">
      <alignment horizontal="center" vertical="center" wrapText="1"/>
    </xf>
    <xf numFmtId="0" fontId="41" fillId="0" borderId="20" xfId="0" applyFont="1" applyBorder="1" applyAlignment="1">
      <alignment horizontal="left" vertical="top" wrapText="1"/>
    </xf>
    <xf numFmtId="0" fontId="41" fillId="0" borderId="16" xfId="0" applyFont="1" applyBorder="1" applyAlignment="1">
      <alignment horizontal="left" vertical="top" wrapText="1"/>
    </xf>
    <xf numFmtId="0" fontId="27" fillId="0" borderId="44" xfId="0" applyFont="1" applyBorder="1" applyAlignment="1">
      <alignment horizontal="left" vertical="center" wrapText="1"/>
    </xf>
    <xf numFmtId="0" fontId="27" fillId="0" borderId="5" xfId="0" applyFont="1" applyBorder="1" applyAlignment="1">
      <alignment horizontal="left" vertical="center" wrapText="1"/>
    </xf>
    <xf numFmtId="0" fontId="10" fillId="8" borderId="49" xfId="0" applyFont="1" applyFill="1" applyBorder="1" applyAlignment="1">
      <alignment horizontal="center" vertical="center" wrapText="1"/>
    </xf>
    <xf numFmtId="0" fontId="23" fillId="4" borderId="54"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23" fillId="4" borderId="57" xfId="0" applyFont="1" applyFill="1" applyBorder="1" applyAlignment="1">
      <alignment horizontal="center" vertical="center" wrapText="1"/>
    </xf>
    <xf numFmtId="0" fontId="23" fillId="4" borderId="55" xfId="0" applyFont="1" applyFill="1" applyBorder="1" applyAlignment="1">
      <alignment horizontal="center" vertical="center" wrapText="1"/>
    </xf>
    <xf numFmtId="0" fontId="23" fillId="4" borderId="59" xfId="0" applyFont="1" applyFill="1" applyBorder="1" applyAlignment="1">
      <alignment horizontal="center" vertical="center" wrapText="1"/>
    </xf>
    <xf numFmtId="0" fontId="23" fillId="4" borderId="58"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41"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52" xfId="0"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53" xfId="0" applyFont="1" applyFill="1" applyBorder="1" applyAlignment="1">
      <alignment horizontal="left" vertical="center" wrapText="1"/>
    </xf>
    <xf numFmtId="164" fontId="2" fillId="4" borderId="35" xfId="0" applyNumberFormat="1" applyFont="1" applyFill="1" applyBorder="1" applyAlignment="1">
      <alignment horizontal="center" vertical="center" wrapText="1"/>
    </xf>
    <xf numFmtId="164" fontId="2" fillId="4" borderId="34" xfId="0" applyNumberFormat="1" applyFont="1" applyFill="1" applyBorder="1" applyAlignment="1">
      <alignment horizontal="center" vertical="center" wrapText="1"/>
    </xf>
    <xf numFmtId="0" fontId="16" fillId="7" borderId="35" xfId="0" applyFont="1" applyFill="1" applyBorder="1" applyAlignment="1">
      <alignment horizontal="center" vertical="center" wrapText="1"/>
    </xf>
    <xf numFmtId="0" fontId="16" fillId="7" borderId="34" xfId="0" applyFont="1" applyFill="1" applyBorder="1" applyAlignment="1">
      <alignment horizontal="center" vertical="center" wrapText="1"/>
    </xf>
    <xf numFmtId="0" fontId="10" fillId="8" borderId="48"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45" xfId="0" applyFont="1" applyFill="1" applyBorder="1" applyAlignment="1">
      <alignment horizontal="center" vertical="center" wrapText="1"/>
    </xf>
  </cellXfs>
  <cellStyles count="2">
    <cellStyle name="Lien hypertexte" xfId="1" builtinId="8"/>
    <cellStyle name="Normal" xfId="0" builtinId="0"/>
  </cellStyles>
  <dxfs count="4">
    <dxf>
      <font>
        <color theme="0"/>
      </font>
    </dxf>
    <dxf>
      <fill>
        <patternFill>
          <bgColor theme="9" tint="0.59996337778862885"/>
        </patternFill>
      </fill>
    </dxf>
    <dxf>
      <fill>
        <patternFill>
          <bgColor rgb="FFFFC000"/>
        </patternFill>
      </fill>
    </dxf>
    <dxf>
      <fill>
        <patternFill>
          <bgColor rgb="FFFFC000"/>
        </patternFill>
      </fill>
    </dxf>
  </dxfs>
  <tableStyles count="0" defaultTableStyle="TableStyleMedium2" defaultPivotStyle="PivotStyleLight16"/>
  <colors>
    <mruColors>
      <color rgb="FF70A8E0"/>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23/09/relationships/Python" Target="pyth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227867</xdr:colOff>
      <xdr:row>0</xdr:row>
      <xdr:rowOff>114895</xdr:rowOff>
    </xdr:from>
    <xdr:to>
      <xdr:col>0</xdr:col>
      <xdr:colOff>2200275</xdr:colOff>
      <xdr:row>2</xdr:row>
      <xdr:rowOff>117232</xdr:rowOff>
    </xdr:to>
    <xdr:pic>
      <xdr:nvPicPr>
        <xdr:cNvPr id="3" name="Image 1">
          <a:extLst>
            <a:ext uri="{FF2B5EF4-FFF2-40B4-BE49-F238E27FC236}">
              <a16:creationId xmlns:a16="http://schemas.microsoft.com/office/drawing/2014/main" id="{8F7474E3-5DFE-4D95-8D8A-C211B327D6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67" y="114895"/>
          <a:ext cx="1972408" cy="488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1143000</xdr:colOff>
      <xdr:row>2</xdr:row>
      <xdr:rowOff>781050</xdr:rowOff>
    </xdr:from>
    <xdr:to>
      <xdr:col>10</xdr:col>
      <xdr:colOff>1076325</xdr:colOff>
      <xdr:row>4</xdr:row>
      <xdr:rowOff>257174</xdr:rowOff>
    </xdr:to>
    <xdr:sp macro="" textlink="">
      <xdr:nvSpPr>
        <xdr:cNvPr id="4" name="ZoneTexte 3">
          <a:extLst>
            <a:ext uri="{FF2B5EF4-FFF2-40B4-BE49-F238E27FC236}">
              <a16:creationId xmlns:a16="http://schemas.microsoft.com/office/drawing/2014/main" id="{8947CC9A-FEF9-0DA2-7A95-F08E1D6B38A1}"/>
            </a:ext>
          </a:extLst>
        </xdr:cNvPr>
        <xdr:cNvSpPr txBox="1"/>
      </xdr:nvSpPr>
      <xdr:spPr>
        <a:xfrm>
          <a:off x="9429750" y="1285875"/>
          <a:ext cx="2486025" cy="8953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b="1"/>
            <a:t>Demande à adresser au minimum  : 1,5 mois avant la manifestation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ieasso@ville-fontenaylecomte.frT&#233;l.%20:%2002%2051%2053%2041%2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537E-EB8C-4EC6-91C0-0DDCC9FCC049}">
  <dimension ref="A1:L51"/>
  <sheetViews>
    <sheetView tabSelected="1" topLeftCell="A3" zoomScaleNormal="100" zoomScaleSheetLayoutView="100" workbookViewId="0">
      <selection activeCell="K26" sqref="K26"/>
    </sheetView>
  </sheetViews>
  <sheetFormatPr baseColWidth="10" defaultRowHeight="15" x14ac:dyDescent="0.25"/>
  <cols>
    <col min="1" max="1" width="41.42578125" style="6" customWidth="1"/>
    <col min="2" max="2" width="41" style="6" customWidth="1"/>
    <col min="3" max="3" width="12" style="6" customWidth="1"/>
    <col min="4" max="4" width="13.28515625" style="6" customWidth="1"/>
    <col min="5" max="5" width="10.85546875" style="6" customWidth="1"/>
    <col min="6" max="6" width="13.28515625" style="6" customWidth="1"/>
    <col min="7" max="7" width="0.5703125" style="15" customWidth="1"/>
    <col min="8" max="8" width="0.5703125" style="13" customWidth="1"/>
    <col min="9" max="9" width="19.28515625" style="7" customWidth="1"/>
    <col min="10" max="10" width="17.42578125" style="6" customWidth="1"/>
    <col min="11" max="11" width="17.28515625" style="6" customWidth="1"/>
    <col min="259" max="259" width="30.85546875" customWidth="1"/>
    <col min="260" max="260" width="30.28515625" customWidth="1"/>
    <col min="261" max="261" width="6.5703125" customWidth="1"/>
    <col min="262" max="262" width="11" customWidth="1"/>
    <col min="263" max="263" width="7.28515625" customWidth="1"/>
    <col min="264" max="264" width="10.28515625" customWidth="1"/>
    <col min="265" max="265" width="27.5703125" customWidth="1"/>
    <col min="266" max="266" width="11.85546875" customWidth="1"/>
    <col min="267" max="267" width="11" customWidth="1"/>
    <col min="515" max="515" width="30.85546875" customWidth="1"/>
    <col min="516" max="516" width="30.28515625" customWidth="1"/>
    <col min="517" max="517" width="6.5703125" customWidth="1"/>
    <col min="518" max="518" width="11" customWidth="1"/>
    <col min="519" max="519" width="7.28515625" customWidth="1"/>
    <col min="520" max="520" width="10.28515625" customWidth="1"/>
    <col min="521" max="521" width="27.5703125" customWidth="1"/>
    <col min="522" max="522" width="11.85546875" customWidth="1"/>
    <col min="523" max="523" width="11" customWidth="1"/>
    <col min="771" max="771" width="30.85546875" customWidth="1"/>
    <col min="772" max="772" width="30.28515625" customWidth="1"/>
    <col min="773" max="773" width="6.5703125" customWidth="1"/>
    <col min="774" max="774" width="11" customWidth="1"/>
    <col min="775" max="775" width="7.28515625" customWidth="1"/>
    <col min="776" max="776" width="10.28515625" customWidth="1"/>
    <col min="777" max="777" width="27.5703125" customWidth="1"/>
    <col min="778" max="778" width="11.85546875" customWidth="1"/>
    <col min="779" max="779" width="11" customWidth="1"/>
    <col min="1027" max="1027" width="30.85546875" customWidth="1"/>
    <col min="1028" max="1028" width="30.28515625" customWidth="1"/>
    <col min="1029" max="1029" width="6.5703125" customWidth="1"/>
    <col min="1030" max="1030" width="11" customWidth="1"/>
    <col min="1031" max="1031" width="7.28515625" customWidth="1"/>
    <col min="1032" max="1032" width="10.28515625" customWidth="1"/>
    <col min="1033" max="1033" width="27.5703125" customWidth="1"/>
    <col min="1034" max="1034" width="11.85546875" customWidth="1"/>
    <col min="1035" max="1035" width="11" customWidth="1"/>
    <col min="1283" max="1283" width="30.85546875" customWidth="1"/>
    <col min="1284" max="1284" width="30.28515625" customWidth="1"/>
    <col min="1285" max="1285" width="6.5703125" customWidth="1"/>
    <col min="1286" max="1286" width="11" customWidth="1"/>
    <col min="1287" max="1287" width="7.28515625" customWidth="1"/>
    <col min="1288" max="1288" width="10.28515625" customWidth="1"/>
    <col min="1289" max="1289" width="27.5703125" customWidth="1"/>
    <col min="1290" max="1290" width="11.85546875" customWidth="1"/>
    <col min="1291" max="1291" width="11" customWidth="1"/>
    <col min="1539" max="1539" width="30.85546875" customWidth="1"/>
    <col min="1540" max="1540" width="30.28515625" customWidth="1"/>
    <col min="1541" max="1541" width="6.5703125" customWidth="1"/>
    <col min="1542" max="1542" width="11" customWidth="1"/>
    <col min="1543" max="1543" width="7.28515625" customWidth="1"/>
    <col min="1544" max="1544" width="10.28515625" customWidth="1"/>
    <col min="1545" max="1545" width="27.5703125" customWidth="1"/>
    <col min="1546" max="1546" width="11.85546875" customWidth="1"/>
    <col min="1547" max="1547" width="11" customWidth="1"/>
    <col min="1795" max="1795" width="30.85546875" customWidth="1"/>
    <col min="1796" max="1796" width="30.28515625" customWidth="1"/>
    <col min="1797" max="1797" width="6.5703125" customWidth="1"/>
    <col min="1798" max="1798" width="11" customWidth="1"/>
    <col min="1799" max="1799" width="7.28515625" customWidth="1"/>
    <col min="1800" max="1800" width="10.28515625" customWidth="1"/>
    <col min="1801" max="1801" width="27.5703125" customWidth="1"/>
    <col min="1802" max="1802" width="11.85546875" customWidth="1"/>
    <col min="1803" max="1803" width="11" customWidth="1"/>
    <col min="2051" max="2051" width="30.85546875" customWidth="1"/>
    <col min="2052" max="2052" width="30.28515625" customWidth="1"/>
    <col min="2053" max="2053" width="6.5703125" customWidth="1"/>
    <col min="2054" max="2054" width="11" customWidth="1"/>
    <col min="2055" max="2055" width="7.28515625" customWidth="1"/>
    <col min="2056" max="2056" width="10.28515625" customWidth="1"/>
    <col min="2057" max="2057" width="27.5703125" customWidth="1"/>
    <col min="2058" max="2058" width="11.85546875" customWidth="1"/>
    <col min="2059" max="2059" width="11" customWidth="1"/>
    <col min="2307" max="2307" width="30.85546875" customWidth="1"/>
    <col min="2308" max="2308" width="30.28515625" customWidth="1"/>
    <col min="2309" max="2309" width="6.5703125" customWidth="1"/>
    <col min="2310" max="2310" width="11" customWidth="1"/>
    <col min="2311" max="2311" width="7.28515625" customWidth="1"/>
    <col min="2312" max="2312" width="10.28515625" customWidth="1"/>
    <col min="2313" max="2313" width="27.5703125" customWidth="1"/>
    <col min="2314" max="2314" width="11.85546875" customWidth="1"/>
    <col min="2315" max="2315" width="11" customWidth="1"/>
    <col min="2563" max="2563" width="30.85546875" customWidth="1"/>
    <col min="2564" max="2564" width="30.28515625" customWidth="1"/>
    <col min="2565" max="2565" width="6.5703125" customWidth="1"/>
    <col min="2566" max="2566" width="11" customWidth="1"/>
    <col min="2567" max="2567" width="7.28515625" customWidth="1"/>
    <col min="2568" max="2568" width="10.28515625" customWidth="1"/>
    <col min="2569" max="2569" width="27.5703125" customWidth="1"/>
    <col min="2570" max="2570" width="11.85546875" customWidth="1"/>
    <col min="2571" max="2571" width="11" customWidth="1"/>
    <col min="2819" max="2819" width="30.85546875" customWidth="1"/>
    <col min="2820" max="2820" width="30.28515625" customWidth="1"/>
    <col min="2821" max="2821" width="6.5703125" customWidth="1"/>
    <col min="2822" max="2822" width="11" customWidth="1"/>
    <col min="2823" max="2823" width="7.28515625" customWidth="1"/>
    <col min="2824" max="2824" width="10.28515625" customWidth="1"/>
    <col min="2825" max="2825" width="27.5703125" customWidth="1"/>
    <col min="2826" max="2826" width="11.85546875" customWidth="1"/>
    <col min="2827" max="2827" width="11" customWidth="1"/>
    <col min="3075" max="3075" width="30.85546875" customWidth="1"/>
    <col min="3076" max="3076" width="30.28515625" customWidth="1"/>
    <col min="3077" max="3077" width="6.5703125" customWidth="1"/>
    <col min="3078" max="3078" width="11" customWidth="1"/>
    <col min="3079" max="3079" width="7.28515625" customWidth="1"/>
    <col min="3080" max="3080" width="10.28515625" customWidth="1"/>
    <col min="3081" max="3081" width="27.5703125" customWidth="1"/>
    <col min="3082" max="3082" width="11.85546875" customWidth="1"/>
    <col min="3083" max="3083" width="11" customWidth="1"/>
    <col min="3331" max="3331" width="30.85546875" customWidth="1"/>
    <col min="3332" max="3332" width="30.28515625" customWidth="1"/>
    <col min="3333" max="3333" width="6.5703125" customWidth="1"/>
    <col min="3334" max="3334" width="11" customWidth="1"/>
    <col min="3335" max="3335" width="7.28515625" customWidth="1"/>
    <col min="3336" max="3336" width="10.28515625" customWidth="1"/>
    <col min="3337" max="3337" width="27.5703125" customWidth="1"/>
    <col min="3338" max="3338" width="11.85546875" customWidth="1"/>
    <col min="3339" max="3339" width="11" customWidth="1"/>
    <col min="3587" max="3587" width="30.85546875" customWidth="1"/>
    <col min="3588" max="3588" width="30.28515625" customWidth="1"/>
    <col min="3589" max="3589" width="6.5703125" customWidth="1"/>
    <col min="3590" max="3590" width="11" customWidth="1"/>
    <col min="3591" max="3591" width="7.28515625" customWidth="1"/>
    <col min="3592" max="3592" width="10.28515625" customWidth="1"/>
    <col min="3593" max="3593" width="27.5703125" customWidth="1"/>
    <col min="3594" max="3594" width="11.85546875" customWidth="1"/>
    <col min="3595" max="3595" width="11" customWidth="1"/>
    <col min="3843" max="3843" width="30.85546875" customWidth="1"/>
    <col min="3844" max="3844" width="30.28515625" customWidth="1"/>
    <col min="3845" max="3845" width="6.5703125" customWidth="1"/>
    <col min="3846" max="3846" width="11" customWidth="1"/>
    <col min="3847" max="3847" width="7.28515625" customWidth="1"/>
    <col min="3848" max="3848" width="10.28515625" customWidth="1"/>
    <col min="3849" max="3849" width="27.5703125" customWidth="1"/>
    <col min="3850" max="3850" width="11.85546875" customWidth="1"/>
    <col min="3851" max="3851" width="11" customWidth="1"/>
    <col min="4099" max="4099" width="30.85546875" customWidth="1"/>
    <col min="4100" max="4100" width="30.28515625" customWidth="1"/>
    <col min="4101" max="4101" width="6.5703125" customWidth="1"/>
    <col min="4102" max="4102" width="11" customWidth="1"/>
    <col min="4103" max="4103" width="7.28515625" customWidth="1"/>
    <col min="4104" max="4104" width="10.28515625" customWidth="1"/>
    <col min="4105" max="4105" width="27.5703125" customWidth="1"/>
    <col min="4106" max="4106" width="11.85546875" customWidth="1"/>
    <col min="4107" max="4107" width="11" customWidth="1"/>
    <col min="4355" max="4355" width="30.85546875" customWidth="1"/>
    <col min="4356" max="4356" width="30.28515625" customWidth="1"/>
    <col min="4357" max="4357" width="6.5703125" customWidth="1"/>
    <col min="4358" max="4358" width="11" customWidth="1"/>
    <col min="4359" max="4359" width="7.28515625" customWidth="1"/>
    <col min="4360" max="4360" width="10.28515625" customWidth="1"/>
    <col min="4361" max="4361" width="27.5703125" customWidth="1"/>
    <col min="4362" max="4362" width="11.85546875" customWidth="1"/>
    <col min="4363" max="4363" width="11" customWidth="1"/>
    <col min="4611" max="4611" width="30.85546875" customWidth="1"/>
    <col min="4612" max="4612" width="30.28515625" customWidth="1"/>
    <col min="4613" max="4613" width="6.5703125" customWidth="1"/>
    <col min="4614" max="4614" width="11" customWidth="1"/>
    <col min="4615" max="4615" width="7.28515625" customWidth="1"/>
    <col min="4616" max="4616" width="10.28515625" customWidth="1"/>
    <col min="4617" max="4617" width="27.5703125" customWidth="1"/>
    <col min="4618" max="4618" width="11.85546875" customWidth="1"/>
    <col min="4619" max="4619" width="11" customWidth="1"/>
    <col min="4867" max="4867" width="30.85546875" customWidth="1"/>
    <col min="4868" max="4868" width="30.28515625" customWidth="1"/>
    <col min="4869" max="4869" width="6.5703125" customWidth="1"/>
    <col min="4870" max="4870" width="11" customWidth="1"/>
    <col min="4871" max="4871" width="7.28515625" customWidth="1"/>
    <col min="4872" max="4872" width="10.28515625" customWidth="1"/>
    <col min="4873" max="4873" width="27.5703125" customWidth="1"/>
    <col min="4874" max="4874" width="11.85546875" customWidth="1"/>
    <col min="4875" max="4875" width="11" customWidth="1"/>
    <col min="5123" max="5123" width="30.85546875" customWidth="1"/>
    <col min="5124" max="5124" width="30.28515625" customWidth="1"/>
    <col min="5125" max="5125" width="6.5703125" customWidth="1"/>
    <col min="5126" max="5126" width="11" customWidth="1"/>
    <col min="5127" max="5127" width="7.28515625" customWidth="1"/>
    <col min="5128" max="5128" width="10.28515625" customWidth="1"/>
    <col min="5129" max="5129" width="27.5703125" customWidth="1"/>
    <col min="5130" max="5130" width="11.85546875" customWidth="1"/>
    <col min="5131" max="5131" width="11" customWidth="1"/>
    <col min="5379" max="5379" width="30.85546875" customWidth="1"/>
    <col min="5380" max="5380" width="30.28515625" customWidth="1"/>
    <col min="5381" max="5381" width="6.5703125" customWidth="1"/>
    <col min="5382" max="5382" width="11" customWidth="1"/>
    <col min="5383" max="5383" width="7.28515625" customWidth="1"/>
    <col min="5384" max="5384" width="10.28515625" customWidth="1"/>
    <col min="5385" max="5385" width="27.5703125" customWidth="1"/>
    <col min="5386" max="5386" width="11.85546875" customWidth="1"/>
    <col min="5387" max="5387" width="11" customWidth="1"/>
    <col min="5635" max="5635" width="30.85546875" customWidth="1"/>
    <col min="5636" max="5636" width="30.28515625" customWidth="1"/>
    <col min="5637" max="5637" width="6.5703125" customWidth="1"/>
    <col min="5638" max="5638" width="11" customWidth="1"/>
    <col min="5639" max="5639" width="7.28515625" customWidth="1"/>
    <col min="5640" max="5640" width="10.28515625" customWidth="1"/>
    <col min="5641" max="5641" width="27.5703125" customWidth="1"/>
    <col min="5642" max="5642" width="11.85546875" customWidth="1"/>
    <col min="5643" max="5643" width="11" customWidth="1"/>
    <col min="5891" max="5891" width="30.85546875" customWidth="1"/>
    <col min="5892" max="5892" width="30.28515625" customWidth="1"/>
    <col min="5893" max="5893" width="6.5703125" customWidth="1"/>
    <col min="5894" max="5894" width="11" customWidth="1"/>
    <col min="5895" max="5895" width="7.28515625" customWidth="1"/>
    <col min="5896" max="5896" width="10.28515625" customWidth="1"/>
    <col min="5897" max="5897" width="27.5703125" customWidth="1"/>
    <col min="5898" max="5898" width="11.85546875" customWidth="1"/>
    <col min="5899" max="5899" width="11" customWidth="1"/>
    <col min="6147" max="6147" width="30.85546875" customWidth="1"/>
    <col min="6148" max="6148" width="30.28515625" customWidth="1"/>
    <col min="6149" max="6149" width="6.5703125" customWidth="1"/>
    <col min="6150" max="6150" width="11" customWidth="1"/>
    <col min="6151" max="6151" width="7.28515625" customWidth="1"/>
    <col min="6152" max="6152" width="10.28515625" customWidth="1"/>
    <col min="6153" max="6153" width="27.5703125" customWidth="1"/>
    <col min="6154" max="6154" width="11.85546875" customWidth="1"/>
    <col min="6155" max="6155" width="11" customWidth="1"/>
    <col min="6403" max="6403" width="30.85546875" customWidth="1"/>
    <col min="6404" max="6404" width="30.28515625" customWidth="1"/>
    <col min="6405" max="6405" width="6.5703125" customWidth="1"/>
    <col min="6406" max="6406" width="11" customWidth="1"/>
    <col min="6407" max="6407" width="7.28515625" customWidth="1"/>
    <col min="6408" max="6408" width="10.28515625" customWidth="1"/>
    <col min="6409" max="6409" width="27.5703125" customWidth="1"/>
    <col min="6410" max="6410" width="11.85546875" customWidth="1"/>
    <col min="6411" max="6411" width="11" customWidth="1"/>
    <col min="6659" max="6659" width="30.85546875" customWidth="1"/>
    <col min="6660" max="6660" width="30.28515625" customWidth="1"/>
    <col min="6661" max="6661" width="6.5703125" customWidth="1"/>
    <col min="6662" max="6662" width="11" customWidth="1"/>
    <col min="6663" max="6663" width="7.28515625" customWidth="1"/>
    <col min="6664" max="6664" width="10.28515625" customWidth="1"/>
    <col min="6665" max="6665" width="27.5703125" customWidth="1"/>
    <col min="6666" max="6666" width="11.85546875" customWidth="1"/>
    <col min="6667" max="6667" width="11" customWidth="1"/>
    <col min="6915" max="6915" width="30.85546875" customWidth="1"/>
    <col min="6916" max="6916" width="30.28515625" customWidth="1"/>
    <col min="6917" max="6917" width="6.5703125" customWidth="1"/>
    <col min="6918" max="6918" width="11" customWidth="1"/>
    <col min="6919" max="6919" width="7.28515625" customWidth="1"/>
    <col min="6920" max="6920" width="10.28515625" customWidth="1"/>
    <col min="6921" max="6921" width="27.5703125" customWidth="1"/>
    <col min="6922" max="6922" width="11.85546875" customWidth="1"/>
    <col min="6923" max="6923" width="11" customWidth="1"/>
    <col min="7171" max="7171" width="30.85546875" customWidth="1"/>
    <col min="7172" max="7172" width="30.28515625" customWidth="1"/>
    <col min="7173" max="7173" width="6.5703125" customWidth="1"/>
    <col min="7174" max="7174" width="11" customWidth="1"/>
    <col min="7175" max="7175" width="7.28515625" customWidth="1"/>
    <col min="7176" max="7176" width="10.28515625" customWidth="1"/>
    <col min="7177" max="7177" width="27.5703125" customWidth="1"/>
    <col min="7178" max="7178" width="11.85546875" customWidth="1"/>
    <col min="7179" max="7179" width="11" customWidth="1"/>
    <col min="7427" max="7427" width="30.85546875" customWidth="1"/>
    <col min="7428" max="7428" width="30.28515625" customWidth="1"/>
    <col min="7429" max="7429" width="6.5703125" customWidth="1"/>
    <col min="7430" max="7430" width="11" customWidth="1"/>
    <col min="7431" max="7431" width="7.28515625" customWidth="1"/>
    <col min="7432" max="7432" width="10.28515625" customWidth="1"/>
    <col min="7433" max="7433" width="27.5703125" customWidth="1"/>
    <col min="7434" max="7434" width="11.85546875" customWidth="1"/>
    <col min="7435" max="7435" width="11" customWidth="1"/>
    <col min="7683" max="7683" width="30.85546875" customWidth="1"/>
    <col min="7684" max="7684" width="30.28515625" customWidth="1"/>
    <col min="7685" max="7685" width="6.5703125" customWidth="1"/>
    <col min="7686" max="7686" width="11" customWidth="1"/>
    <col min="7687" max="7687" width="7.28515625" customWidth="1"/>
    <col min="7688" max="7688" width="10.28515625" customWidth="1"/>
    <col min="7689" max="7689" width="27.5703125" customWidth="1"/>
    <col min="7690" max="7690" width="11.85546875" customWidth="1"/>
    <col min="7691" max="7691" width="11" customWidth="1"/>
    <col min="7939" max="7939" width="30.85546875" customWidth="1"/>
    <col min="7940" max="7940" width="30.28515625" customWidth="1"/>
    <col min="7941" max="7941" width="6.5703125" customWidth="1"/>
    <col min="7942" max="7942" width="11" customWidth="1"/>
    <col min="7943" max="7943" width="7.28515625" customWidth="1"/>
    <col min="7944" max="7944" width="10.28515625" customWidth="1"/>
    <col min="7945" max="7945" width="27.5703125" customWidth="1"/>
    <col min="7946" max="7946" width="11.85546875" customWidth="1"/>
    <col min="7947" max="7947" width="11" customWidth="1"/>
    <col min="8195" max="8195" width="30.85546875" customWidth="1"/>
    <col min="8196" max="8196" width="30.28515625" customWidth="1"/>
    <col min="8197" max="8197" width="6.5703125" customWidth="1"/>
    <col min="8198" max="8198" width="11" customWidth="1"/>
    <col min="8199" max="8199" width="7.28515625" customWidth="1"/>
    <col min="8200" max="8200" width="10.28515625" customWidth="1"/>
    <col min="8201" max="8201" width="27.5703125" customWidth="1"/>
    <col min="8202" max="8202" width="11.85546875" customWidth="1"/>
    <col min="8203" max="8203" width="11" customWidth="1"/>
    <col min="8451" max="8451" width="30.85546875" customWidth="1"/>
    <col min="8452" max="8452" width="30.28515625" customWidth="1"/>
    <col min="8453" max="8453" width="6.5703125" customWidth="1"/>
    <col min="8454" max="8454" width="11" customWidth="1"/>
    <col min="8455" max="8455" width="7.28515625" customWidth="1"/>
    <col min="8456" max="8456" width="10.28515625" customWidth="1"/>
    <col min="8457" max="8457" width="27.5703125" customWidth="1"/>
    <col min="8458" max="8458" width="11.85546875" customWidth="1"/>
    <col min="8459" max="8459" width="11" customWidth="1"/>
    <col min="8707" max="8707" width="30.85546875" customWidth="1"/>
    <col min="8708" max="8708" width="30.28515625" customWidth="1"/>
    <col min="8709" max="8709" width="6.5703125" customWidth="1"/>
    <col min="8710" max="8710" width="11" customWidth="1"/>
    <col min="8711" max="8711" width="7.28515625" customWidth="1"/>
    <col min="8712" max="8712" width="10.28515625" customWidth="1"/>
    <col min="8713" max="8713" width="27.5703125" customWidth="1"/>
    <col min="8714" max="8714" width="11.85546875" customWidth="1"/>
    <col min="8715" max="8715" width="11" customWidth="1"/>
    <col min="8963" max="8963" width="30.85546875" customWidth="1"/>
    <col min="8964" max="8964" width="30.28515625" customWidth="1"/>
    <col min="8965" max="8965" width="6.5703125" customWidth="1"/>
    <col min="8966" max="8966" width="11" customWidth="1"/>
    <col min="8967" max="8967" width="7.28515625" customWidth="1"/>
    <col min="8968" max="8968" width="10.28515625" customWidth="1"/>
    <col min="8969" max="8969" width="27.5703125" customWidth="1"/>
    <col min="8970" max="8970" width="11.85546875" customWidth="1"/>
    <col min="8971" max="8971" width="11" customWidth="1"/>
    <col min="9219" max="9219" width="30.85546875" customWidth="1"/>
    <col min="9220" max="9220" width="30.28515625" customWidth="1"/>
    <col min="9221" max="9221" width="6.5703125" customWidth="1"/>
    <col min="9222" max="9222" width="11" customWidth="1"/>
    <col min="9223" max="9223" width="7.28515625" customWidth="1"/>
    <col min="9224" max="9224" width="10.28515625" customWidth="1"/>
    <col min="9225" max="9225" width="27.5703125" customWidth="1"/>
    <col min="9226" max="9226" width="11.85546875" customWidth="1"/>
    <col min="9227" max="9227" width="11" customWidth="1"/>
    <col min="9475" max="9475" width="30.85546875" customWidth="1"/>
    <col min="9476" max="9476" width="30.28515625" customWidth="1"/>
    <col min="9477" max="9477" width="6.5703125" customWidth="1"/>
    <col min="9478" max="9478" width="11" customWidth="1"/>
    <col min="9479" max="9479" width="7.28515625" customWidth="1"/>
    <col min="9480" max="9480" width="10.28515625" customWidth="1"/>
    <col min="9481" max="9481" width="27.5703125" customWidth="1"/>
    <col min="9482" max="9482" width="11.85546875" customWidth="1"/>
    <col min="9483" max="9483" width="11" customWidth="1"/>
    <col min="9731" max="9731" width="30.85546875" customWidth="1"/>
    <col min="9732" max="9732" width="30.28515625" customWidth="1"/>
    <col min="9733" max="9733" width="6.5703125" customWidth="1"/>
    <col min="9734" max="9734" width="11" customWidth="1"/>
    <col min="9735" max="9735" width="7.28515625" customWidth="1"/>
    <col min="9736" max="9736" width="10.28515625" customWidth="1"/>
    <col min="9737" max="9737" width="27.5703125" customWidth="1"/>
    <col min="9738" max="9738" width="11.85546875" customWidth="1"/>
    <col min="9739" max="9739" width="11" customWidth="1"/>
    <col min="9987" max="9987" width="30.85546875" customWidth="1"/>
    <col min="9988" max="9988" width="30.28515625" customWidth="1"/>
    <col min="9989" max="9989" width="6.5703125" customWidth="1"/>
    <col min="9990" max="9990" width="11" customWidth="1"/>
    <col min="9991" max="9991" width="7.28515625" customWidth="1"/>
    <col min="9992" max="9992" width="10.28515625" customWidth="1"/>
    <col min="9993" max="9993" width="27.5703125" customWidth="1"/>
    <col min="9994" max="9994" width="11.85546875" customWidth="1"/>
    <col min="9995" max="9995" width="11" customWidth="1"/>
    <col min="10243" max="10243" width="30.85546875" customWidth="1"/>
    <col min="10244" max="10244" width="30.28515625" customWidth="1"/>
    <col min="10245" max="10245" width="6.5703125" customWidth="1"/>
    <col min="10246" max="10246" width="11" customWidth="1"/>
    <col min="10247" max="10247" width="7.28515625" customWidth="1"/>
    <col min="10248" max="10248" width="10.28515625" customWidth="1"/>
    <col min="10249" max="10249" width="27.5703125" customWidth="1"/>
    <col min="10250" max="10250" width="11.85546875" customWidth="1"/>
    <col min="10251" max="10251" width="11" customWidth="1"/>
    <col min="10499" max="10499" width="30.85546875" customWidth="1"/>
    <col min="10500" max="10500" width="30.28515625" customWidth="1"/>
    <col min="10501" max="10501" width="6.5703125" customWidth="1"/>
    <col min="10502" max="10502" width="11" customWidth="1"/>
    <col min="10503" max="10503" width="7.28515625" customWidth="1"/>
    <col min="10504" max="10504" width="10.28515625" customWidth="1"/>
    <col min="10505" max="10505" width="27.5703125" customWidth="1"/>
    <col min="10506" max="10506" width="11.85546875" customWidth="1"/>
    <col min="10507" max="10507" width="11" customWidth="1"/>
    <col min="10755" max="10755" width="30.85546875" customWidth="1"/>
    <col min="10756" max="10756" width="30.28515625" customWidth="1"/>
    <col min="10757" max="10757" width="6.5703125" customWidth="1"/>
    <col min="10758" max="10758" width="11" customWidth="1"/>
    <col min="10759" max="10759" width="7.28515625" customWidth="1"/>
    <col min="10760" max="10760" width="10.28515625" customWidth="1"/>
    <col min="10761" max="10761" width="27.5703125" customWidth="1"/>
    <col min="10762" max="10762" width="11.85546875" customWidth="1"/>
    <col min="10763" max="10763" width="11" customWidth="1"/>
    <col min="11011" max="11011" width="30.85546875" customWidth="1"/>
    <col min="11012" max="11012" width="30.28515625" customWidth="1"/>
    <col min="11013" max="11013" width="6.5703125" customWidth="1"/>
    <col min="11014" max="11014" width="11" customWidth="1"/>
    <col min="11015" max="11015" width="7.28515625" customWidth="1"/>
    <col min="11016" max="11016" width="10.28515625" customWidth="1"/>
    <col min="11017" max="11017" width="27.5703125" customWidth="1"/>
    <col min="11018" max="11018" width="11.85546875" customWidth="1"/>
    <col min="11019" max="11019" width="11" customWidth="1"/>
    <col min="11267" max="11267" width="30.85546875" customWidth="1"/>
    <col min="11268" max="11268" width="30.28515625" customWidth="1"/>
    <col min="11269" max="11269" width="6.5703125" customWidth="1"/>
    <col min="11270" max="11270" width="11" customWidth="1"/>
    <col min="11271" max="11271" width="7.28515625" customWidth="1"/>
    <col min="11272" max="11272" width="10.28515625" customWidth="1"/>
    <col min="11273" max="11273" width="27.5703125" customWidth="1"/>
    <col min="11274" max="11274" width="11.85546875" customWidth="1"/>
    <col min="11275" max="11275" width="11" customWidth="1"/>
    <col min="11523" max="11523" width="30.85546875" customWidth="1"/>
    <col min="11524" max="11524" width="30.28515625" customWidth="1"/>
    <col min="11525" max="11525" width="6.5703125" customWidth="1"/>
    <col min="11526" max="11526" width="11" customWidth="1"/>
    <col min="11527" max="11527" width="7.28515625" customWidth="1"/>
    <col min="11528" max="11528" width="10.28515625" customWidth="1"/>
    <col min="11529" max="11529" width="27.5703125" customWidth="1"/>
    <col min="11530" max="11530" width="11.85546875" customWidth="1"/>
    <col min="11531" max="11531" width="11" customWidth="1"/>
    <col min="11779" max="11779" width="30.85546875" customWidth="1"/>
    <col min="11780" max="11780" width="30.28515625" customWidth="1"/>
    <col min="11781" max="11781" width="6.5703125" customWidth="1"/>
    <col min="11782" max="11782" width="11" customWidth="1"/>
    <col min="11783" max="11783" width="7.28515625" customWidth="1"/>
    <col min="11784" max="11784" width="10.28515625" customWidth="1"/>
    <col min="11785" max="11785" width="27.5703125" customWidth="1"/>
    <col min="11786" max="11786" width="11.85546875" customWidth="1"/>
    <col min="11787" max="11787" width="11" customWidth="1"/>
    <col min="12035" max="12035" width="30.85546875" customWidth="1"/>
    <col min="12036" max="12036" width="30.28515625" customWidth="1"/>
    <col min="12037" max="12037" width="6.5703125" customWidth="1"/>
    <col min="12038" max="12038" width="11" customWidth="1"/>
    <col min="12039" max="12039" width="7.28515625" customWidth="1"/>
    <col min="12040" max="12040" width="10.28515625" customWidth="1"/>
    <col min="12041" max="12041" width="27.5703125" customWidth="1"/>
    <col min="12042" max="12042" width="11.85546875" customWidth="1"/>
    <col min="12043" max="12043" width="11" customWidth="1"/>
    <col min="12291" max="12291" width="30.85546875" customWidth="1"/>
    <col min="12292" max="12292" width="30.28515625" customWidth="1"/>
    <col min="12293" max="12293" width="6.5703125" customWidth="1"/>
    <col min="12294" max="12294" width="11" customWidth="1"/>
    <col min="12295" max="12295" width="7.28515625" customWidth="1"/>
    <col min="12296" max="12296" width="10.28515625" customWidth="1"/>
    <col min="12297" max="12297" width="27.5703125" customWidth="1"/>
    <col min="12298" max="12298" width="11.85546875" customWidth="1"/>
    <col min="12299" max="12299" width="11" customWidth="1"/>
    <col min="12547" max="12547" width="30.85546875" customWidth="1"/>
    <col min="12548" max="12548" width="30.28515625" customWidth="1"/>
    <col min="12549" max="12549" width="6.5703125" customWidth="1"/>
    <col min="12550" max="12550" width="11" customWidth="1"/>
    <col min="12551" max="12551" width="7.28515625" customWidth="1"/>
    <col min="12552" max="12552" width="10.28515625" customWidth="1"/>
    <col min="12553" max="12553" width="27.5703125" customWidth="1"/>
    <col min="12554" max="12554" width="11.85546875" customWidth="1"/>
    <col min="12555" max="12555" width="11" customWidth="1"/>
    <col min="12803" max="12803" width="30.85546875" customWidth="1"/>
    <col min="12804" max="12804" width="30.28515625" customWidth="1"/>
    <col min="12805" max="12805" width="6.5703125" customWidth="1"/>
    <col min="12806" max="12806" width="11" customWidth="1"/>
    <col min="12807" max="12807" width="7.28515625" customWidth="1"/>
    <col min="12808" max="12808" width="10.28515625" customWidth="1"/>
    <col min="12809" max="12809" width="27.5703125" customWidth="1"/>
    <col min="12810" max="12810" width="11.85546875" customWidth="1"/>
    <col min="12811" max="12811" width="11" customWidth="1"/>
    <col min="13059" max="13059" width="30.85546875" customWidth="1"/>
    <col min="13060" max="13060" width="30.28515625" customWidth="1"/>
    <col min="13061" max="13061" width="6.5703125" customWidth="1"/>
    <col min="13062" max="13062" width="11" customWidth="1"/>
    <col min="13063" max="13063" width="7.28515625" customWidth="1"/>
    <col min="13064" max="13064" width="10.28515625" customWidth="1"/>
    <col min="13065" max="13065" width="27.5703125" customWidth="1"/>
    <col min="13066" max="13066" width="11.85546875" customWidth="1"/>
    <col min="13067" max="13067" width="11" customWidth="1"/>
    <col min="13315" max="13315" width="30.85546875" customWidth="1"/>
    <col min="13316" max="13316" width="30.28515625" customWidth="1"/>
    <col min="13317" max="13317" width="6.5703125" customWidth="1"/>
    <col min="13318" max="13318" width="11" customWidth="1"/>
    <col min="13319" max="13319" width="7.28515625" customWidth="1"/>
    <col min="13320" max="13320" width="10.28515625" customWidth="1"/>
    <col min="13321" max="13321" width="27.5703125" customWidth="1"/>
    <col min="13322" max="13322" width="11.85546875" customWidth="1"/>
    <col min="13323" max="13323" width="11" customWidth="1"/>
    <col min="13571" max="13571" width="30.85546875" customWidth="1"/>
    <col min="13572" max="13572" width="30.28515625" customWidth="1"/>
    <col min="13573" max="13573" width="6.5703125" customWidth="1"/>
    <col min="13574" max="13574" width="11" customWidth="1"/>
    <col min="13575" max="13575" width="7.28515625" customWidth="1"/>
    <col min="13576" max="13576" width="10.28515625" customWidth="1"/>
    <col min="13577" max="13577" width="27.5703125" customWidth="1"/>
    <col min="13578" max="13578" width="11.85546875" customWidth="1"/>
    <col min="13579" max="13579" width="11" customWidth="1"/>
    <col min="13827" max="13827" width="30.85546875" customWidth="1"/>
    <col min="13828" max="13828" width="30.28515625" customWidth="1"/>
    <col min="13829" max="13829" width="6.5703125" customWidth="1"/>
    <col min="13830" max="13830" width="11" customWidth="1"/>
    <col min="13831" max="13831" width="7.28515625" customWidth="1"/>
    <col min="13832" max="13832" width="10.28515625" customWidth="1"/>
    <col min="13833" max="13833" width="27.5703125" customWidth="1"/>
    <col min="13834" max="13834" width="11.85546875" customWidth="1"/>
    <col min="13835" max="13835" width="11" customWidth="1"/>
    <col min="14083" max="14083" width="30.85546875" customWidth="1"/>
    <col min="14084" max="14084" width="30.28515625" customWidth="1"/>
    <col min="14085" max="14085" width="6.5703125" customWidth="1"/>
    <col min="14086" max="14086" width="11" customWidth="1"/>
    <col min="14087" max="14087" width="7.28515625" customWidth="1"/>
    <col min="14088" max="14088" width="10.28515625" customWidth="1"/>
    <col min="14089" max="14089" width="27.5703125" customWidth="1"/>
    <col min="14090" max="14090" width="11.85546875" customWidth="1"/>
    <col min="14091" max="14091" width="11" customWidth="1"/>
    <col min="14339" max="14339" width="30.85546875" customWidth="1"/>
    <col min="14340" max="14340" width="30.28515625" customWidth="1"/>
    <col min="14341" max="14341" width="6.5703125" customWidth="1"/>
    <col min="14342" max="14342" width="11" customWidth="1"/>
    <col min="14343" max="14343" width="7.28515625" customWidth="1"/>
    <col min="14344" max="14344" width="10.28515625" customWidth="1"/>
    <col min="14345" max="14345" width="27.5703125" customWidth="1"/>
    <col min="14346" max="14346" width="11.85546875" customWidth="1"/>
    <col min="14347" max="14347" width="11" customWidth="1"/>
    <col min="14595" max="14595" width="30.85546875" customWidth="1"/>
    <col min="14596" max="14596" width="30.28515625" customWidth="1"/>
    <col min="14597" max="14597" width="6.5703125" customWidth="1"/>
    <col min="14598" max="14598" width="11" customWidth="1"/>
    <col min="14599" max="14599" width="7.28515625" customWidth="1"/>
    <col min="14600" max="14600" width="10.28515625" customWidth="1"/>
    <col min="14601" max="14601" width="27.5703125" customWidth="1"/>
    <col min="14602" max="14602" width="11.85546875" customWidth="1"/>
    <col min="14603" max="14603" width="11" customWidth="1"/>
    <col min="14851" max="14851" width="30.85546875" customWidth="1"/>
    <col min="14852" max="14852" width="30.28515625" customWidth="1"/>
    <col min="14853" max="14853" width="6.5703125" customWidth="1"/>
    <col min="14854" max="14854" width="11" customWidth="1"/>
    <col min="14855" max="14855" width="7.28515625" customWidth="1"/>
    <col min="14856" max="14856" width="10.28515625" customWidth="1"/>
    <col min="14857" max="14857" width="27.5703125" customWidth="1"/>
    <col min="14858" max="14858" width="11.85546875" customWidth="1"/>
    <col min="14859" max="14859" width="11" customWidth="1"/>
    <col min="15107" max="15107" width="30.85546875" customWidth="1"/>
    <col min="15108" max="15108" width="30.28515625" customWidth="1"/>
    <col min="15109" max="15109" width="6.5703125" customWidth="1"/>
    <col min="15110" max="15110" width="11" customWidth="1"/>
    <col min="15111" max="15111" width="7.28515625" customWidth="1"/>
    <col min="15112" max="15112" width="10.28515625" customWidth="1"/>
    <col min="15113" max="15113" width="27.5703125" customWidth="1"/>
    <col min="15114" max="15114" width="11.85546875" customWidth="1"/>
    <col min="15115" max="15115" width="11" customWidth="1"/>
    <col min="15363" max="15363" width="30.85546875" customWidth="1"/>
    <col min="15364" max="15364" width="30.28515625" customWidth="1"/>
    <col min="15365" max="15365" width="6.5703125" customWidth="1"/>
    <col min="15366" max="15366" width="11" customWidth="1"/>
    <col min="15367" max="15367" width="7.28515625" customWidth="1"/>
    <col min="15368" max="15368" width="10.28515625" customWidth="1"/>
    <col min="15369" max="15369" width="27.5703125" customWidth="1"/>
    <col min="15370" max="15370" width="11.85546875" customWidth="1"/>
    <col min="15371" max="15371" width="11" customWidth="1"/>
    <col min="15619" max="15619" width="30.85546875" customWidth="1"/>
    <col min="15620" max="15620" width="30.28515625" customWidth="1"/>
    <col min="15621" max="15621" width="6.5703125" customWidth="1"/>
    <col min="15622" max="15622" width="11" customWidth="1"/>
    <col min="15623" max="15623" width="7.28515625" customWidth="1"/>
    <col min="15624" max="15624" width="10.28515625" customWidth="1"/>
    <col min="15625" max="15625" width="27.5703125" customWidth="1"/>
    <col min="15626" max="15626" width="11.85546875" customWidth="1"/>
    <col min="15627" max="15627" width="11" customWidth="1"/>
    <col min="15875" max="15875" width="30.85546875" customWidth="1"/>
    <col min="15876" max="15876" width="30.28515625" customWidth="1"/>
    <col min="15877" max="15877" width="6.5703125" customWidth="1"/>
    <col min="15878" max="15878" width="11" customWidth="1"/>
    <col min="15879" max="15879" width="7.28515625" customWidth="1"/>
    <col min="15880" max="15880" width="10.28515625" customWidth="1"/>
    <col min="15881" max="15881" width="27.5703125" customWidth="1"/>
    <col min="15882" max="15882" width="11.85546875" customWidth="1"/>
    <col min="15883" max="15883" width="11" customWidth="1"/>
    <col min="16131" max="16131" width="30.85546875" customWidth="1"/>
    <col min="16132" max="16132" width="30.28515625" customWidth="1"/>
    <col min="16133" max="16133" width="6.5703125" customWidth="1"/>
    <col min="16134" max="16134" width="11" customWidth="1"/>
    <col min="16135" max="16135" width="7.28515625" customWidth="1"/>
    <col min="16136" max="16136" width="10.28515625" customWidth="1"/>
    <col min="16137" max="16137" width="27.5703125" customWidth="1"/>
    <col min="16138" max="16138" width="11.85546875" customWidth="1"/>
    <col min="16139" max="16139" width="11" customWidth="1"/>
  </cols>
  <sheetData>
    <row r="1" spans="1:12" ht="21.75" thickTop="1" x14ac:dyDescent="0.25">
      <c r="A1" s="171" t="s">
        <v>0</v>
      </c>
      <c r="B1" s="172"/>
      <c r="C1" s="27"/>
      <c r="D1" s="173" t="s">
        <v>80</v>
      </c>
      <c r="E1" s="174"/>
      <c r="F1" s="174"/>
      <c r="G1" s="174"/>
      <c r="H1" s="174"/>
      <c r="I1" s="174"/>
      <c r="J1" s="177" t="s">
        <v>91</v>
      </c>
      <c r="K1" s="178"/>
    </row>
    <row r="2" spans="1:12" ht="16.5" customHeight="1" x14ac:dyDescent="0.25">
      <c r="A2" s="181"/>
      <c r="B2" s="182"/>
      <c r="C2" s="28"/>
      <c r="D2" s="175"/>
      <c r="E2" s="176"/>
      <c r="F2" s="176"/>
      <c r="G2" s="176"/>
      <c r="H2" s="176"/>
      <c r="I2" s="176"/>
      <c r="J2" s="179"/>
      <c r="K2" s="180"/>
    </row>
    <row r="3" spans="1:12" ht="83.25" customHeight="1" thickBot="1" x14ac:dyDescent="0.35">
      <c r="A3" s="82" t="s">
        <v>92</v>
      </c>
      <c r="B3" s="184" t="s">
        <v>62</v>
      </c>
      <c r="C3" s="184"/>
      <c r="D3" s="183" t="s">
        <v>59</v>
      </c>
      <c r="E3" s="183"/>
      <c r="F3" s="183"/>
      <c r="G3" s="183"/>
      <c r="H3" s="183"/>
      <c r="I3" s="183"/>
      <c r="J3" s="179"/>
      <c r="K3" s="180"/>
    </row>
    <row r="4" spans="1:12" s="1" customFormat="1" ht="29.25" customHeight="1" x14ac:dyDescent="0.2">
      <c r="A4" s="29" t="s">
        <v>1</v>
      </c>
      <c r="B4" s="188"/>
      <c r="C4" s="189"/>
      <c r="D4" s="189"/>
      <c r="E4" s="189"/>
      <c r="F4" s="189"/>
      <c r="G4" s="189"/>
      <c r="H4" s="189"/>
      <c r="I4" s="189"/>
      <c r="J4" s="189"/>
      <c r="K4" s="190"/>
    </row>
    <row r="5" spans="1:12" s="1" customFormat="1" ht="26.25" customHeight="1" x14ac:dyDescent="0.2">
      <c r="A5" s="192" t="s">
        <v>63</v>
      </c>
      <c r="B5" s="193" t="s">
        <v>53</v>
      </c>
      <c r="C5" s="65" t="s">
        <v>49</v>
      </c>
      <c r="D5" s="66" t="s">
        <v>50</v>
      </c>
      <c r="E5" s="168"/>
      <c r="F5" s="169"/>
      <c r="G5" s="169"/>
      <c r="H5" s="169"/>
      <c r="I5" s="169"/>
      <c r="J5" s="169"/>
      <c r="K5" s="170"/>
    </row>
    <row r="6" spans="1:12" s="1" customFormat="1" ht="37.5" customHeight="1" x14ac:dyDescent="0.3">
      <c r="A6" s="192"/>
      <c r="B6" s="194"/>
      <c r="C6" s="67"/>
      <c r="D6" s="67"/>
      <c r="E6" s="186" t="s">
        <v>2</v>
      </c>
      <c r="F6" s="186"/>
      <c r="G6" s="186"/>
      <c r="H6" s="186"/>
      <c r="I6" s="186"/>
      <c r="J6" s="160"/>
      <c r="K6" s="161"/>
      <c r="L6" s="2"/>
    </row>
    <row r="7" spans="1:12" s="1" customFormat="1" ht="18.75" customHeight="1" x14ac:dyDescent="0.2">
      <c r="A7" s="50" t="s">
        <v>3</v>
      </c>
      <c r="B7" s="63"/>
      <c r="C7" s="8"/>
      <c r="D7" s="8"/>
      <c r="E7" s="187" t="s">
        <v>4</v>
      </c>
      <c r="F7" s="187"/>
      <c r="G7" s="187"/>
      <c r="H7" s="187"/>
      <c r="I7" s="187"/>
      <c r="J7" s="162"/>
      <c r="K7" s="163"/>
      <c r="L7" s="2"/>
    </row>
    <row r="8" spans="1:12" s="1" customFormat="1" ht="19.5" customHeight="1" x14ac:dyDescent="0.3">
      <c r="A8" s="50" t="s">
        <v>86</v>
      </c>
      <c r="B8" s="63"/>
      <c r="C8" s="8"/>
      <c r="D8" s="8"/>
      <c r="E8" s="187" t="s">
        <v>5</v>
      </c>
      <c r="F8" s="187"/>
      <c r="G8" s="187"/>
      <c r="H8" s="187"/>
      <c r="I8" s="187"/>
      <c r="J8" s="164"/>
      <c r="K8" s="165"/>
      <c r="L8" s="3"/>
    </row>
    <row r="9" spans="1:12" s="1" customFormat="1" ht="19.5" customHeight="1" thickBot="1" x14ac:dyDescent="0.25">
      <c r="A9" s="51" t="s">
        <v>6</v>
      </c>
      <c r="B9" s="64"/>
      <c r="C9" s="18"/>
      <c r="D9" s="18"/>
      <c r="E9" s="191" t="s">
        <v>7</v>
      </c>
      <c r="F9" s="191"/>
      <c r="G9" s="191"/>
      <c r="H9" s="191"/>
      <c r="I9" s="191"/>
      <c r="J9" s="166"/>
      <c r="K9" s="167"/>
      <c r="L9" s="3"/>
    </row>
    <row r="10" spans="1:12" ht="51.75" customHeight="1" thickTop="1" x14ac:dyDescent="0.25">
      <c r="A10" s="197" t="s">
        <v>8</v>
      </c>
      <c r="B10" s="185"/>
      <c r="C10" s="185" t="s">
        <v>56</v>
      </c>
      <c r="D10" s="185"/>
      <c r="E10" s="207" t="s">
        <v>89</v>
      </c>
      <c r="F10" s="208"/>
      <c r="G10" s="208"/>
      <c r="H10" s="209"/>
      <c r="I10" s="73" t="s">
        <v>47</v>
      </c>
      <c r="J10" s="73" t="s">
        <v>9</v>
      </c>
      <c r="K10" s="74" t="s">
        <v>10</v>
      </c>
      <c r="L10" s="4"/>
    </row>
    <row r="11" spans="1:12" ht="18.75" x14ac:dyDescent="0.25">
      <c r="A11" s="75"/>
      <c r="B11" s="76"/>
      <c r="C11" s="77" t="s">
        <v>11</v>
      </c>
      <c r="D11" s="77" t="s">
        <v>12</v>
      </c>
      <c r="E11" s="77" t="s">
        <v>11</v>
      </c>
      <c r="F11" s="204" t="s">
        <v>12</v>
      </c>
      <c r="G11" s="205"/>
      <c r="H11" s="206"/>
      <c r="I11" s="76"/>
      <c r="J11" s="76"/>
      <c r="K11" s="78"/>
      <c r="L11" s="4"/>
    </row>
    <row r="12" spans="1:12" ht="27" customHeight="1" x14ac:dyDescent="0.25">
      <c r="A12" s="30" t="s">
        <v>48</v>
      </c>
      <c r="B12" s="31"/>
      <c r="C12" s="9"/>
      <c r="D12" s="40" t="s">
        <v>34</v>
      </c>
      <c r="E12" s="19"/>
      <c r="F12" s="70" t="s">
        <v>34</v>
      </c>
      <c r="G12" s="83"/>
      <c r="H12" s="83"/>
      <c r="I12" s="36">
        <v>1</v>
      </c>
      <c r="J12" s="37">
        <f>(I12*C12)</f>
        <v>0</v>
      </c>
      <c r="K12" s="22">
        <f>I12*E12</f>
        <v>0</v>
      </c>
      <c r="L12" s="3"/>
    </row>
    <row r="13" spans="1:12" ht="82.5" customHeight="1" x14ac:dyDescent="0.25">
      <c r="A13" s="32" t="s">
        <v>87</v>
      </c>
      <c r="B13" s="68" t="s">
        <v>81</v>
      </c>
      <c r="C13" s="9"/>
      <c r="D13" s="40" t="s">
        <v>13</v>
      </c>
      <c r="E13" s="19"/>
      <c r="F13" s="40" t="s">
        <v>13</v>
      </c>
      <c r="G13" s="83"/>
      <c r="H13" s="83"/>
      <c r="I13" s="36">
        <v>11</v>
      </c>
      <c r="J13" s="37">
        <f>(I13*C13)</f>
        <v>0</v>
      </c>
      <c r="K13" s="22">
        <f>I13*E13</f>
        <v>0</v>
      </c>
    </row>
    <row r="14" spans="1:12" ht="21" customHeight="1" x14ac:dyDescent="0.25">
      <c r="A14" s="195" t="s">
        <v>14</v>
      </c>
      <c r="B14" s="34" t="s">
        <v>15</v>
      </c>
      <c r="C14" s="20"/>
      <c r="D14" s="40" t="s">
        <v>35</v>
      </c>
      <c r="E14" s="19"/>
      <c r="F14" s="40" t="s">
        <v>35</v>
      </c>
      <c r="G14" s="83"/>
      <c r="H14" s="83"/>
      <c r="I14" s="36">
        <v>2</v>
      </c>
      <c r="J14" s="37">
        <f t="shared" ref="J14:J22" si="0">(I14*C14)</f>
        <v>0</v>
      </c>
      <c r="K14" s="22">
        <f t="shared" ref="K14:K22" si="1">I14*E14</f>
        <v>0</v>
      </c>
    </row>
    <row r="15" spans="1:12" ht="37.5" x14ac:dyDescent="0.25">
      <c r="A15" s="195"/>
      <c r="B15" s="34" t="s">
        <v>43</v>
      </c>
      <c r="C15" s="20"/>
      <c r="D15" s="40" t="s">
        <v>35</v>
      </c>
      <c r="E15" s="19"/>
      <c r="F15" s="40" t="s">
        <v>35</v>
      </c>
      <c r="G15" s="83"/>
      <c r="H15" s="83"/>
      <c r="I15" s="36">
        <v>2</v>
      </c>
      <c r="J15" s="37">
        <f t="shared" si="0"/>
        <v>0</v>
      </c>
      <c r="K15" s="22">
        <f t="shared" si="1"/>
        <v>0</v>
      </c>
    </row>
    <row r="16" spans="1:12" ht="21" x14ac:dyDescent="0.25">
      <c r="A16" s="195" t="s">
        <v>16</v>
      </c>
      <c r="B16" s="196" t="s">
        <v>17</v>
      </c>
      <c r="C16" s="9"/>
      <c r="D16" s="40" t="s">
        <v>36</v>
      </c>
      <c r="E16" s="19"/>
      <c r="F16" s="40" t="s">
        <v>36</v>
      </c>
      <c r="G16" s="83"/>
      <c r="H16" s="83"/>
      <c r="I16" s="36">
        <v>3</v>
      </c>
      <c r="J16" s="37">
        <f t="shared" si="0"/>
        <v>0</v>
      </c>
      <c r="K16" s="22">
        <f t="shared" si="1"/>
        <v>0</v>
      </c>
      <c r="L16" s="3"/>
    </row>
    <row r="17" spans="1:12" ht="21" x14ac:dyDescent="0.25">
      <c r="A17" s="195" t="s">
        <v>33</v>
      </c>
      <c r="B17" s="196"/>
      <c r="C17" s="9"/>
      <c r="D17" s="40" t="s">
        <v>37</v>
      </c>
      <c r="E17" s="19"/>
      <c r="F17" s="40" t="s">
        <v>37</v>
      </c>
      <c r="G17" s="83"/>
      <c r="H17" s="83"/>
      <c r="I17" s="36">
        <v>3</v>
      </c>
      <c r="J17" s="37">
        <f t="shared" si="0"/>
        <v>0</v>
      </c>
      <c r="K17" s="22">
        <f t="shared" si="1"/>
        <v>0</v>
      </c>
      <c r="L17" s="3"/>
    </row>
    <row r="18" spans="1:12" ht="32.25" customHeight="1" x14ac:dyDescent="0.25">
      <c r="A18" s="195" t="s">
        <v>54</v>
      </c>
      <c r="B18" s="196"/>
      <c r="C18" s="9"/>
      <c r="D18" s="40" t="s">
        <v>38</v>
      </c>
      <c r="E18" s="19"/>
      <c r="F18" s="40" t="s">
        <v>38</v>
      </c>
      <c r="G18" s="83"/>
      <c r="H18" s="83"/>
      <c r="I18" s="36">
        <v>14</v>
      </c>
      <c r="J18" s="37">
        <f t="shared" si="0"/>
        <v>0</v>
      </c>
      <c r="K18" s="22">
        <f t="shared" si="1"/>
        <v>0</v>
      </c>
    </row>
    <row r="19" spans="1:12" ht="28.5" customHeight="1" x14ac:dyDescent="0.25">
      <c r="A19" s="195" t="s">
        <v>88</v>
      </c>
      <c r="B19" s="38" t="s">
        <v>18</v>
      </c>
      <c r="C19" s="39"/>
      <c r="D19" s="40" t="s">
        <v>39</v>
      </c>
      <c r="E19" s="41"/>
      <c r="F19" s="40" t="s">
        <v>39</v>
      </c>
      <c r="G19" s="84"/>
      <c r="H19" s="84"/>
      <c r="I19" s="36">
        <v>21</v>
      </c>
      <c r="J19" s="37">
        <f t="shared" si="0"/>
        <v>0</v>
      </c>
      <c r="K19" s="22">
        <f t="shared" si="1"/>
        <v>0</v>
      </c>
    </row>
    <row r="20" spans="1:12" ht="30" customHeight="1" x14ac:dyDescent="0.25">
      <c r="A20" s="195"/>
      <c r="B20" s="38" t="s">
        <v>19</v>
      </c>
      <c r="C20" s="39"/>
      <c r="D20" s="40" t="s">
        <v>39</v>
      </c>
      <c r="E20" s="41"/>
      <c r="F20" s="40" t="s">
        <v>39</v>
      </c>
      <c r="G20" s="84"/>
      <c r="H20" s="84"/>
      <c r="I20" s="36">
        <v>21</v>
      </c>
      <c r="J20" s="37">
        <f t="shared" si="0"/>
        <v>0</v>
      </c>
      <c r="K20" s="22">
        <f t="shared" si="1"/>
        <v>0</v>
      </c>
    </row>
    <row r="21" spans="1:12" ht="20.25" customHeight="1" x14ac:dyDescent="0.25">
      <c r="A21" s="195" t="s">
        <v>64</v>
      </c>
      <c r="B21" s="38" t="s">
        <v>18</v>
      </c>
      <c r="C21" s="39"/>
      <c r="D21" s="40" t="s">
        <v>40</v>
      </c>
      <c r="E21" s="35"/>
      <c r="F21" s="40" t="s">
        <v>40</v>
      </c>
      <c r="G21" s="84"/>
      <c r="H21" s="84"/>
      <c r="I21" s="36">
        <v>21</v>
      </c>
      <c r="J21" s="37">
        <f t="shared" si="0"/>
        <v>0</v>
      </c>
      <c r="K21" s="22">
        <f t="shared" si="1"/>
        <v>0</v>
      </c>
    </row>
    <row r="22" spans="1:12" ht="27.75" customHeight="1" x14ac:dyDescent="0.25">
      <c r="A22" s="195"/>
      <c r="B22" s="38" t="s">
        <v>19</v>
      </c>
      <c r="C22" s="39"/>
      <c r="D22" s="40" t="s">
        <v>40</v>
      </c>
      <c r="E22" s="35"/>
      <c r="F22" s="40" t="s">
        <v>40</v>
      </c>
      <c r="G22" s="84"/>
      <c r="H22" s="84"/>
      <c r="I22" s="36">
        <v>21</v>
      </c>
      <c r="J22" s="37">
        <f t="shared" si="0"/>
        <v>0</v>
      </c>
      <c r="K22" s="22">
        <f t="shared" si="1"/>
        <v>0</v>
      </c>
    </row>
    <row r="23" spans="1:12" ht="35.25" customHeight="1" x14ac:dyDescent="0.25">
      <c r="A23" s="33" t="s">
        <v>51</v>
      </c>
      <c r="B23" s="38"/>
      <c r="C23" s="39"/>
      <c r="D23" s="40" t="s">
        <v>52</v>
      </c>
      <c r="E23" s="35"/>
      <c r="F23" s="40" t="s">
        <v>52</v>
      </c>
      <c r="G23" s="85">
        <f>IF(C23&gt;0,I28,0)</f>
        <v>0</v>
      </c>
      <c r="H23" s="85">
        <f>IF(E23&gt;0,I28,0)</f>
        <v>0</v>
      </c>
      <c r="I23" s="21" t="s">
        <v>60</v>
      </c>
      <c r="J23" s="37">
        <v>0</v>
      </c>
      <c r="K23" s="22">
        <v>0</v>
      </c>
    </row>
    <row r="24" spans="1:12" ht="33.75" customHeight="1" x14ac:dyDescent="0.25">
      <c r="A24" s="30" t="s">
        <v>65</v>
      </c>
      <c r="B24" s="31"/>
      <c r="C24" s="39"/>
      <c r="D24" s="40" t="s">
        <v>41</v>
      </c>
      <c r="E24" s="35"/>
      <c r="F24" s="40" t="s">
        <v>41</v>
      </c>
      <c r="G24" s="85">
        <f>IF(C24&gt;0,I28,0)</f>
        <v>0</v>
      </c>
      <c r="H24" s="85">
        <f>IF(E24&gt;0,I28,0)</f>
        <v>0</v>
      </c>
      <c r="I24" s="21" t="s">
        <v>60</v>
      </c>
      <c r="J24" s="37">
        <v>0</v>
      </c>
      <c r="K24" s="22">
        <v>0</v>
      </c>
    </row>
    <row r="25" spans="1:12" ht="21" customHeight="1" x14ac:dyDescent="0.25">
      <c r="A25" s="216" t="s">
        <v>20</v>
      </c>
      <c r="B25" s="217"/>
      <c r="C25" s="217"/>
      <c r="D25" s="217"/>
      <c r="E25" s="217"/>
      <c r="F25" s="217"/>
      <c r="G25" s="205"/>
      <c r="H25" s="205"/>
      <c r="I25" s="205"/>
      <c r="J25" s="205"/>
      <c r="K25" s="218"/>
    </row>
    <row r="26" spans="1:12" ht="21" customHeight="1" x14ac:dyDescent="0.3">
      <c r="A26" s="101" t="s">
        <v>66</v>
      </c>
      <c r="B26" s="102"/>
      <c r="C26" s="42"/>
      <c r="D26" s="43" t="s">
        <v>21</v>
      </c>
      <c r="E26" s="44"/>
      <c r="F26" s="43" t="s">
        <v>21</v>
      </c>
      <c r="G26" s="23"/>
      <c r="H26" s="11"/>
      <c r="I26" s="5"/>
      <c r="J26" s="62">
        <v>0</v>
      </c>
      <c r="K26" s="86">
        <v>0</v>
      </c>
    </row>
    <row r="27" spans="1:12" ht="33" customHeight="1" thickBot="1" x14ac:dyDescent="0.35">
      <c r="A27" s="210" t="s">
        <v>22</v>
      </c>
      <c r="B27" s="211"/>
      <c r="C27" s="87"/>
      <c r="D27" s="88" t="s">
        <v>23</v>
      </c>
      <c r="E27" s="89"/>
      <c r="F27" s="88" t="s">
        <v>23</v>
      </c>
      <c r="G27" s="24">
        <f>IF(C27&gt;0,I28,0)</f>
        <v>0</v>
      </c>
      <c r="H27" s="25">
        <f>IF(E27&gt;0,I28,0)</f>
        <v>0</v>
      </c>
      <c r="I27" s="90" t="s">
        <v>60</v>
      </c>
      <c r="J27" s="45">
        <v>0</v>
      </c>
      <c r="K27" s="26">
        <v>0</v>
      </c>
    </row>
    <row r="28" spans="1:12" ht="19.5" customHeight="1" thickTop="1" x14ac:dyDescent="0.25">
      <c r="A28" s="214" t="s">
        <v>58</v>
      </c>
      <c r="B28" s="214"/>
      <c r="C28" s="198" t="s">
        <v>79</v>
      </c>
      <c r="D28" s="199"/>
      <c r="E28" s="199"/>
      <c r="F28" s="199"/>
      <c r="G28" s="199"/>
      <c r="H28" s="200"/>
      <c r="I28" s="212">
        <f>IF(C6="x",72,100)</f>
        <v>100</v>
      </c>
      <c r="J28" s="58">
        <f>IF(SUM(J12:J22)=0,0,SUM(J12:J22,I28))</f>
        <v>0</v>
      </c>
      <c r="K28" s="59">
        <f>IF(SUM(K12:K22)=0,0,SUM(K12:K22,I28))</f>
        <v>0</v>
      </c>
    </row>
    <row r="29" spans="1:12" ht="17.25" customHeight="1" thickBot="1" x14ac:dyDescent="0.3">
      <c r="A29" s="215"/>
      <c r="B29" s="215"/>
      <c r="C29" s="201"/>
      <c r="D29" s="202"/>
      <c r="E29" s="202"/>
      <c r="F29" s="202"/>
      <c r="G29" s="202"/>
      <c r="H29" s="203"/>
      <c r="I29" s="213"/>
      <c r="J29" s="60">
        <f>IF(J28=0,J30,"")</f>
        <v>0</v>
      </c>
      <c r="K29" s="61">
        <f>IF(K28=0,K30,"")</f>
        <v>0</v>
      </c>
    </row>
    <row r="30" spans="1:12" ht="3" customHeight="1" thickTop="1" thickBot="1" x14ac:dyDescent="0.3">
      <c r="A30" s="53"/>
      <c r="B30" s="53"/>
      <c r="C30" s="54"/>
      <c r="D30" s="54"/>
      <c r="E30" s="54"/>
      <c r="F30" s="54"/>
      <c r="G30" s="54"/>
      <c r="H30" s="54"/>
      <c r="I30" s="55"/>
      <c r="J30" s="56">
        <f>IF(SUM(G23:G24,G27)&gt;0,I28,0)</f>
        <v>0</v>
      </c>
      <c r="K30" s="57">
        <f>IF(SUM(H23:H24,H27)&gt;0,I28,0)</f>
        <v>0</v>
      </c>
    </row>
    <row r="31" spans="1:12" ht="24" customHeight="1" thickTop="1" x14ac:dyDescent="0.25">
      <c r="A31" s="103" t="s">
        <v>77</v>
      </c>
      <c r="B31" s="104"/>
      <c r="C31" s="104"/>
      <c r="D31" s="104"/>
      <c r="E31" s="104"/>
      <c r="F31" s="104"/>
      <c r="G31" s="104"/>
      <c r="H31" s="104"/>
      <c r="I31" s="104"/>
      <c r="J31" s="104"/>
      <c r="K31" s="105"/>
    </row>
    <row r="32" spans="1:12" ht="47.25" customHeight="1" x14ac:dyDescent="0.25">
      <c r="A32" s="101" t="s">
        <v>82</v>
      </c>
      <c r="B32" s="102"/>
      <c r="C32" s="46"/>
      <c r="D32" s="71" t="s">
        <v>42</v>
      </c>
      <c r="E32" s="47"/>
      <c r="F32" s="72" t="s">
        <v>42</v>
      </c>
      <c r="G32" s="14"/>
      <c r="H32" s="17">
        <v>1744</v>
      </c>
      <c r="I32" s="16" t="s">
        <v>71</v>
      </c>
      <c r="J32" s="48">
        <f>(H32*C32)+(C32*I28)</f>
        <v>0</v>
      </c>
      <c r="K32" s="91">
        <f>(H32*E32)+(E32*I28)</f>
        <v>0</v>
      </c>
    </row>
    <row r="33" spans="1:11" ht="46.5" customHeight="1" x14ac:dyDescent="0.25">
      <c r="A33" s="101" t="s">
        <v>67</v>
      </c>
      <c r="B33" s="102"/>
      <c r="C33" s="46"/>
      <c r="D33" s="71" t="s">
        <v>45</v>
      </c>
      <c r="E33" s="47"/>
      <c r="F33" s="72" t="s">
        <v>45</v>
      </c>
      <c r="G33" s="14"/>
      <c r="H33" s="17">
        <v>150</v>
      </c>
      <c r="I33" s="16" t="s">
        <v>72</v>
      </c>
      <c r="J33" s="48">
        <f>(H33*C33)+(C33*I28)</f>
        <v>0</v>
      </c>
      <c r="K33" s="91">
        <f>(H33*E33)+(E33*I28)</f>
        <v>0</v>
      </c>
    </row>
    <row r="34" spans="1:11" ht="33" customHeight="1" x14ac:dyDescent="0.25">
      <c r="A34" s="101" t="s">
        <v>70</v>
      </c>
      <c r="B34" s="102"/>
      <c r="C34" s="46"/>
      <c r="D34" s="71" t="s">
        <v>46</v>
      </c>
      <c r="E34" s="47"/>
      <c r="F34" s="72" t="s">
        <v>46</v>
      </c>
      <c r="G34" s="14"/>
      <c r="H34" s="17">
        <v>28</v>
      </c>
      <c r="I34" s="12" t="s">
        <v>73</v>
      </c>
      <c r="J34" s="48">
        <f>(H34*C34)</f>
        <v>0</v>
      </c>
      <c r="K34" s="91">
        <f>(H34*E34)</f>
        <v>0</v>
      </c>
    </row>
    <row r="35" spans="1:11" ht="45" customHeight="1" x14ac:dyDescent="0.25">
      <c r="A35" s="115" t="s">
        <v>68</v>
      </c>
      <c r="B35" s="116"/>
      <c r="C35" s="42"/>
      <c r="D35" s="71" t="s">
        <v>45</v>
      </c>
      <c r="E35" s="44"/>
      <c r="F35" s="72" t="s">
        <v>45</v>
      </c>
      <c r="G35" s="14"/>
      <c r="H35" s="17">
        <v>300</v>
      </c>
      <c r="I35" s="16" t="s">
        <v>74</v>
      </c>
      <c r="J35" s="48">
        <f>(H35*C35)+(C35*I28)</f>
        <v>0</v>
      </c>
      <c r="K35" s="91">
        <f>(H35*E35)+(E35*I28)</f>
        <v>0</v>
      </c>
    </row>
    <row r="36" spans="1:11" ht="33.75" customHeight="1" thickBot="1" x14ac:dyDescent="0.3">
      <c r="A36" s="139" t="s">
        <v>69</v>
      </c>
      <c r="B36" s="140"/>
      <c r="C36" s="87"/>
      <c r="D36" s="92" t="s">
        <v>46</v>
      </c>
      <c r="E36" s="89"/>
      <c r="F36" s="93" t="s">
        <v>46</v>
      </c>
      <c r="G36" s="94"/>
      <c r="H36" s="95">
        <v>50</v>
      </c>
      <c r="I36" s="96" t="s">
        <v>75</v>
      </c>
      <c r="J36" s="97">
        <f>(H36*C36)</f>
        <v>0</v>
      </c>
      <c r="K36" s="98">
        <f>(H36*E36)</f>
        <v>0</v>
      </c>
    </row>
    <row r="37" spans="1:11" ht="33.75" customHeight="1" thickTop="1" thickBot="1" x14ac:dyDescent="0.3">
      <c r="A37" s="155" t="s">
        <v>61</v>
      </c>
      <c r="B37" s="156"/>
      <c r="C37" s="157" t="s">
        <v>79</v>
      </c>
      <c r="D37" s="158"/>
      <c r="E37" s="158"/>
      <c r="F37" s="158"/>
      <c r="G37" s="158"/>
      <c r="H37" s="158"/>
      <c r="I37" s="159"/>
      <c r="J37" s="49">
        <f>SUM(J32:J36)</f>
        <v>0</v>
      </c>
      <c r="K37" s="10">
        <f>SUM(K32:K36)</f>
        <v>0</v>
      </c>
    </row>
    <row r="38" spans="1:11" ht="19.5" customHeight="1" thickTop="1" x14ac:dyDescent="0.25">
      <c r="A38" s="141" t="s">
        <v>44</v>
      </c>
      <c r="B38" s="104"/>
      <c r="C38" s="142"/>
      <c r="D38" s="143"/>
      <c r="E38" s="143"/>
      <c r="F38" s="143"/>
      <c r="G38" s="143"/>
      <c r="H38" s="143"/>
      <c r="I38" s="143"/>
      <c r="J38" s="143"/>
      <c r="K38" s="144"/>
    </row>
    <row r="39" spans="1:11" x14ac:dyDescent="0.25">
      <c r="A39" s="145" t="s">
        <v>78</v>
      </c>
      <c r="B39" s="146"/>
      <c r="C39" s="149"/>
      <c r="D39" s="150"/>
      <c r="E39" s="150"/>
      <c r="F39" s="150"/>
      <c r="G39" s="150"/>
      <c r="H39" s="150"/>
      <c r="I39" s="150"/>
      <c r="J39" s="150"/>
      <c r="K39" s="151"/>
    </row>
    <row r="40" spans="1:11" ht="41.25" customHeight="1" thickBot="1" x14ac:dyDescent="0.3">
      <c r="A40" s="147"/>
      <c r="B40" s="148"/>
      <c r="C40" s="152"/>
      <c r="D40" s="153"/>
      <c r="E40" s="153"/>
      <c r="F40" s="153"/>
      <c r="G40" s="153"/>
      <c r="H40" s="153"/>
      <c r="I40" s="153"/>
      <c r="J40" s="153"/>
      <c r="K40" s="154"/>
    </row>
    <row r="41" spans="1:11" ht="15.75" x14ac:dyDescent="0.25">
      <c r="A41" s="133" t="s">
        <v>24</v>
      </c>
      <c r="B41" s="134"/>
      <c r="C41" s="79"/>
      <c r="D41" s="134" t="s">
        <v>25</v>
      </c>
      <c r="E41" s="134"/>
      <c r="F41" s="134"/>
      <c r="G41" s="134"/>
      <c r="H41" s="134"/>
      <c r="I41" s="134"/>
      <c r="J41" s="134"/>
      <c r="K41" s="135"/>
    </row>
    <row r="42" spans="1:11" ht="15.75" x14ac:dyDescent="0.25">
      <c r="A42" s="138" t="s">
        <v>26</v>
      </c>
      <c r="B42" s="136"/>
      <c r="C42" s="80"/>
      <c r="D42" s="136"/>
      <c r="E42" s="136"/>
      <c r="F42" s="136"/>
      <c r="G42" s="136"/>
      <c r="H42" s="136"/>
      <c r="I42" s="136"/>
      <c r="J42" s="136"/>
      <c r="K42" s="137"/>
    </row>
    <row r="43" spans="1:11" ht="15.75" x14ac:dyDescent="0.25">
      <c r="A43" s="138" t="s">
        <v>27</v>
      </c>
      <c r="B43" s="136"/>
      <c r="C43" s="80"/>
      <c r="D43" s="136"/>
      <c r="E43" s="136"/>
      <c r="F43" s="136"/>
      <c r="G43" s="136"/>
      <c r="H43" s="136"/>
      <c r="I43" s="136"/>
      <c r="J43" s="136"/>
      <c r="K43" s="137"/>
    </row>
    <row r="44" spans="1:11" ht="18.75" customHeight="1" thickBot="1" x14ac:dyDescent="0.3">
      <c r="A44" s="117" t="s">
        <v>28</v>
      </c>
      <c r="B44" s="118"/>
      <c r="C44" s="81"/>
      <c r="D44" s="118" t="s">
        <v>29</v>
      </c>
      <c r="E44" s="118"/>
      <c r="F44" s="118"/>
      <c r="G44" s="118"/>
      <c r="H44" s="118"/>
      <c r="I44" s="118"/>
      <c r="J44" s="118"/>
      <c r="K44" s="119"/>
    </row>
    <row r="45" spans="1:11" ht="16.5" customHeight="1" thickTop="1" thickBot="1" x14ac:dyDescent="0.3">
      <c r="A45" s="113"/>
      <c r="B45" s="114"/>
      <c r="C45" s="114"/>
      <c r="D45" s="114"/>
      <c r="E45" s="114"/>
      <c r="F45" s="114"/>
      <c r="G45" s="114"/>
      <c r="H45" s="114"/>
      <c r="I45" s="114"/>
      <c r="J45" s="69" t="s">
        <v>84</v>
      </c>
      <c r="K45" s="99" t="s">
        <v>85</v>
      </c>
    </row>
    <row r="46" spans="1:11" ht="27" customHeight="1" thickTop="1" thickBot="1" x14ac:dyDescent="0.3">
      <c r="A46" s="120" t="s">
        <v>57</v>
      </c>
      <c r="B46" s="121"/>
      <c r="C46" s="121"/>
      <c r="D46" s="121"/>
      <c r="E46" s="121"/>
      <c r="F46" s="121"/>
      <c r="G46" s="121"/>
      <c r="H46" s="121"/>
      <c r="I46" s="121"/>
      <c r="J46" s="52">
        <f>SUM(J37,J28,J29)</f>
        <v>0</v>
      </c>
      <c r="K46" s="100">
        <f>SUM(K37,K28,K29)</f>
        <v>0</v>
      </c>
    </row>
    <row r="47" spans="1:11" ht="48" customHeight="1" thickTop="1" thickBot="1" x14ac:dyDescent="0.3">
      <c r="A47" s="128" t="s">
        <v>83</v>
      </c>
      <c r="B47" s="129"/>
      <c r="C47" s="129"/>
      <c r="D47" s="129"/>
      <c r="E47" s="129"/>
      <c r="F47" s="130" t="s">
        <v>76</v>
      </c>
      <c r="G47" s="131"/>
      <c r="H47" s="131"/>
      <c r="I47" s="131"/>
      <c r="J47" s="131"/>
      <c r="K47" s="132"/>
    </row>
    <row r="48" spans="1:11" ht="28.5" customHeight="1" thickBot="1" x14ac:dyDescent="0.3">
      <c r="A48" s="122" t="s">
        <v>93</v>
      </c>
      <c r="B48" s="123"/>
      <c r="C48" s="123"/>
      <c r="D48" s="123"/>
      <c r="E48" s="123"/>
      <c r="F48" s="123"/>
      <c r="G48" s="123"/>
      <c r="H48" s="123"/>
      <c r="I48" s="123"/>
      <c r="J48" s="123"/>
      <c r="K48" s="124"/>
    </row>
    <row r="49" spans="1:11" ht="15" customHeight="1" thickBot="1" x14ac:dyDescent="0.3">
      <c r="A49" s="125" t="s">
        <v>30</v>
      </c>
      <c r="B49" s="126"/>
      <c r="C49" s="126"/>
      <c r="D49" s="126"/>
      <c r="E49" s="126"/>
      <c r="F49" s="126"/>
      <c r="G49" s="126"/>
      <c r="H49" s="126"/>
      <c r="I49" s="126"/>
      <c r="J49" s="126"/>
      <c r="K49" s="127"/>
    </row>
    <row r="50" spans="1:11" ht="61.5" customHeight="1" thickBot="1" x14ac:dyDescent="0.3">
      <c r="A50" s="109" t="s">
        <v>90</v>
      </c>
      <c r="B50" s="110"/>
      <c r="C50" s="111" t="s">
        <v>55</v>
      </c>
      <c r="D50" s="111"/>
      <c r="E50" s="111"/>
      <c r="F50" s="111"/>
      <c r="G50" s="111"/>
      <c r="H50" s="111"/>
      <c r="I50" s="111"/>
      <c r="J50" s="111"/>
      <c r="K50" s="112"/>
    </row>
    <row r="51" spans="1:11" ht="36.75" customHeight="1" thickTop="1" thickBot="1" x14ac:dyDescent="0.3">
      <c r="A51" s="106" t="s">
        <v>31</v>
      </c>
      <c r="B51" s="107"/>
      <c r="C51" s="107"/>
      <c r="D51" s="107"/>
      <c r="E51" s="107"/>
      <c r="F51" s="107"/>
      <c r="G51" s="107"/>
      <c r="H51" s="107"/>
      <c r="I51" s="107"/>
      <c r="J51" s="107"/>
      <c r="K51" s="108"/>
    </row>
  </sheetData>
  <sheetProtection algorithmName="SHA-512" hashValue="6EWL1/dbAm+2XETwgnIxqjuahYEPZefvWQ0sk2qQ3inhdCvaAgpCxmYj9ZGAG858uMtAgSlT6v65EsMU0AVKpA==" saltValue="TIn7Z5HAL17wL41PCSlqvA==" spinCount="100000" sheet="1" formatCells="0" autoFilter="0"/>
  <protectedRanges>
    <protectedRange sqref="J1 B4 B5:B9 C6:D6 J6:K9 C12:C24 E12:E24 C26:C27 E26:E27 C32:C36 E32:E36 C38:K40 C41:C44 F47" name="Plage1"/>
  </protectedRanges>
  <mergeCells count="61">
    <mergeCell ref="I28:I29"/>
    <mergeCell ref="A28:B29"/>
    <mergeCell ref="A18:B18"/>
    <mergeCell ref="A21:A22"/>
    <mergeCell ref="A19:A20"/>
    <mergeCell ref="A25:K25"/>
    <mergeCell ref="A16:B16"/>
    <mergeCell ref="A17:B17"/>
    <mergeCell ref="A10:B10"/>
    <mergeCell ref="C28:H29"/>
    <mergeCell ref="F11:H11"/>
    <mergeCell ref="E10:H10"/>
    <mergeCell ref="A26:B26"/>
    <mergeCell ref="A27:B27"/>
    <mergeCell ref="A33:B33"/>
    <mergeCell ref="A1:B1"/>
    <mergeCell ref="D1:I2"/>
    <mergeCell ref="J1:K3"/>
    <mergeCell ref="A2:B2"/>
    <mergeCell ref="D3:I3"/>
    <mergeCell ref="B3:C3"/>
    <mergeCell ref="C10:D10"/>
    <mergeCell ref="E6:I6"/>
    <mergeCell ref="E7:I7"/>
    <mergeCell ref="B4:K4"/>
    <mergeCell ref="E8:I8"/>
    <mergeCell ref="E9:I9"/>
    <mergeCell ref="A5:A6"/>
    <mergeCell ref="B5:B6"/>
    <mergeCell ref="A14:A15"/>
    <mergeCell ref="J6:K6"/>
    <mergeCell ref="J7:K7"/>
    <mergeCell ref="J8:K8"/>
    <mergeCell ref="J9:K9"/>
    <mergeCell ref="E5:K5"/>
    <mergeCell ref="D41:K43"/>
    <mergeCell ref="A42:B42"/>
    <mergeCell ref="A43:B43"/>
    <mergeCell ref="A36:B36"/>
    <mergeCell ref="A38:B38"/>
    <mergeCell ref="C38:K38"/>
    <mergeCell ref="A39:B40"/>
    <mergeCell ref="C39:K40"/>
    <mergeCell ref="A37:B37"/>
    <mergeCell ref="C37:I37"/>
    <mergeCell ref="A34:B34"/>
    <mergeCell ref="A31:K31"/>
    <mergeCell ref="A32:B32"/>
    <mergeCell ref="A51:K51"/>
    <mergeCell ref="A50:B50"/>
    <mergeCell ref="C50:K50"/>
    <mergeCell ref="A45:I45"/>
    <mergeCell ref="A35:B35"/>
    <mergeCell ref="A44:B44"/>
    <mergeCell ref="D44:K44"/>
    <mergeCell ref="A46:I46"/>
    <mergeCell ref="A48:K48"/>
    <mergeCell ref="A49:K49"/>
    <mergeCell ref="A47:E47"/>
    <mergeCell ref="F47:K47"/>
    <mergeCell ref="A41:B41"/>
  </mergeCells>
  <conditionalFormatting sqref="A28">
    <cfRule type="cellIs" dxfId="3" priority="7" operator="equal">
      <formula>72</formula>
    </cfRule>
  </conditionalFormatting>
  <conditionalFormatting sqref="C6">
    <cfRule type="cellIs" dxfId="2" priority="13" operator="equal">
      <formula>"X"</formula>
    </cfRule>
  </conditionalFormatting>
  <conditionalFormatting sqref="D6">
    <cfRule type="cellIs" dxfId="1" priority="12" operator="equal">
      <formula>"X"</formula>
    </cfRule>
  </conditionalFormatting>
  <conditionalFormatting sqref="I28 A28">
    <cfRule type="colorScale" priority="10">
      <colorScale>
        <cfvo type="num" val="72"/>
        <cfvo type="num" val="100"/>
        <color rgb="FFFFC000"/>
        <color theme="9" tint="0.59999389629810485"/>
      </colorScale>
    </cfRule>
  </conditionalFormatting>
  <conditionalFormatting sqref="J28:K30">
    <cfRule type="cellIs" dxfId="0" priority="1" operator="equal">
      <formula>0</formula>
    </cfRule>
  </conditionalFormatting>
  <hyperlinks>
    <hyperlink ref="A3" r:id="rId1" xr:uid="{3D2B2540-A03A-430B-A55D-FF0B962088C6}"/>
  </hyperlinks>
  <pageMargins left="0" right="0" top="0" bottom="0" header="0" footer="0"/>
  <pageSetup paperSize="9" scale="53"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Saisr  un nombre d'emsemble" xr:uid="{D407B611-9F6C-4033-BF9B-40DA03C005C6}">
          <x14:formula1>
            <xm:f>Feuil2!$A$2:$A$12</xm:f>
          </x14:formula1>
          <xm:sqref>C13 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276E6-1FBD-42E3-8EAD-CB4C6C6BDD19}">
  <dimension ref="A1:A12"/>
  <sheetViews>
    <sheetView workbookViewId="0">
      <selection activeCell="A3" sqref="A3"/>
    </sheetView>
  </sheetViews>
  <sheetFormatPr baseColWidth="10" defaultRowHeight="15" x14ac:dyDescent="0.25"/>
  <sheetData>
    <row r="1" spans="1:1" x14ac:dyDescent="0.25">
      <c r="A1" t="s">
        <v>32</v>
      </c>
    </row>
    <row r="3" spans="1:1" x14ac:dyDescent="0.25">
      <c r="A3">
        <v>15</v>
      </c>
    </row>
    <row r="4" spans="1:1" x14ac:dyDescent="0.25">
      <c r="A4">
        <v>30</v>
      </c>
    </row>
    <row r="5" spans="1:1" x14ac:dyDescent="0.25">
      <c r="A5">
        <v>45</v>
      </c>
    </row>
    <row r="6" spans="1:1" x14ac:dyDescent="0.25">
      <c r="A6">
        <v>60</v>
      </c>
    </row>
    <row r="7" spans="1:1" x14ac:dyDescent="0.25">
      <c r="A7">
        <v>75</v>
      </c>
    </row>
    <row r="8" spans="1:1" x14ac:dyDescent="0.25">
      <c r="A8">
        <v>90</v>
      </c>
    </row>
    <row r="9" spans="1:1" x14ac:dyDescent="0.25">
      <c r="A9">
        <v>105</v>
      </c>
    </row>
    <row r="10" spans="1:1" x14ac:dyDescent="0.25">
      <c r="A10">
        <v>120</v>
      </c>
    </row>
    <row r="11" spans="1:1" x14ac:dyDescent="0.25">
      <c r="A11">
        <v>135</v>
      </c>
    </row>
    <row r="12" spans="1:1" x14ac:dyDescent="0.25">
      <c r="A12">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matériel association </vt:lpstr>
      <vt:lpstr>Feuil2</vt:lpstr>
      <vt:lpstr>'matériel association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MARCEAU</dc:creator>
  <cp:lastModifiedBy>Marianne POYVRE</cp:lastModifiedBy>
  <cp:lastPrinted>2025-01-06T14:50:45Z</cp:lastPrinted>
  <dcterms:created xsi:type="dcterms:W3CDTF">2024-03-27T10:32:58Z</dcterms:created>
  <dcterms:modified xsi:type="dcterms:W3CDTF">2025-01-09T08:55:41Z</dcterms:modified>
</cp:coreProperties>
</file>